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620" activeTab="1"/>
  </bookViews>
  <sheets>
    <sheet name="ROI Calculator" sheetId="1" r:id="rId1"/>
    <sheet name="Amortization" sheetId="2" r:id="rId2"/>
  </sheets>
  <definedNames>
    <definedName name="_xlnm._FilterDatabase" localSheetId="0" hidden="1">'ROI Calculator'!$B$9:$L$50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<sst xmlns="http://schemas.openxmlformats.org/spreadsheetml/2006/main" count="2212" uniqueCount="107">
  <si>
    <t>ADDRESS</t>
  </si>
  <si>
    <t>MARKET VALUE</t>
  </si>
  <si>
    <t>OFFER</t>
  </si>
  <si>
    <t>Subjectes:</t>
  </si>
  <si>
    <t>PROPERTY TYPE</t>
  </si>
  <si>
    <t>Possession:</t>
  </si>
  <si>
    <t>ADDITIONAL INFO</t>
  </si>
  <si>
    <t>Repairs</t>
  </si>
  <si>
    <t xml:space="preserve"> Costs</t>
  </si>
  <si>
    <t>Monthly Gross Rental Income:</t>
  </si>
  <si>
    <t>Overall Condition:</t>
  </si>
  <si>
    <t xml:space="preserve"> 1   2    3    4    5</t>
  </si>
  <si>
    <t>Notes</t>
  </si>
  <si>
    <t>Rental Vacancy Rate</t>
  </si>
  <si>
    <t>Unit</t>
  </si>
  <si>
    <t>Bed/Bath</t>
  </si>
  <si>
    <t>Current Rents</t>
  </si>
  <si>
    <t>Expected Rents</t>
  </si>
  <si>
    <t>Monthly Gross Operating Income:</t>
  </si>
  <si>
    <t>Unit 1</t>
  </si>
  <si>
    <t>Monthly Operating Expenses:</t>
  </si>
  <si>
    <t>Unit 2</t>
  </si>
  <si>
    <t>Property Taxes</t>
  </si>
  <si>
    <t>Unit 3</t>
  </si>
  <si>
    <t>Insurance</t>
  </si>
  <si>
    <t>Unit 4</t>
  </si>
  <si>
    <t>Utilities</t>
  </si>
  <si>
    <t>Unit 6</t>
  </si>
  <si>
    <t>Repairs and Maintenane Reserve</t>
  </si>
  <si>
    <t>Unit 7</t>
  </si>
  <si>
    <t>Property  Management</t>
  </si>
  <si>
    <t>Unit 8</t>
  </si>
  <si>
    <t>Condo/Strata/HOA Fees</t>
  </si>
  <si>
    <t>Garage</t>
  </si>
  <si>
    <t>Cleaning</t>
  </si>
  <si>
    <t>Shop</t>
  </si>
  <si>
    <t>Annual Travel To Property Fund</t>
  </si>
  <si>
    <t>TOTAL</t>
  </si>
  <si>
    <t>Gifts</t>
  </si>
  <si>
    <t>NOTES</t>
  </si>
  <si>
    <t>Lawn Maintenance/Snow Removal</t>
  </si>
  <si>
    <t>Bookeeping / Accounting</t>
  </si>
  <si>
    <t>Miscellaneous</t>
  </si>
  <si>
    <t>Other</t>
  </si>
  <si>
    <t>Total Net Operating Expenses</t>
  </si>
  <si>
    <t>Total Net Operating Income</t>
  </si>
  <si>
    <t>Monthly Debt Service</t>
  </si>
  <si>
    <t>Mortgage Payment</t>
  </si>
  <si>
    <t>2nd Mortgage or LOC Payment</t>
  </si>
  <si>
    <t>Total Monthly Debt Service</t>
  </si>
  <si>
    <t>Cash Required to Close</t>
  </si>
  <si>
    <t>Net Operating Income - Monthly</t>
  </si>
  <si>
    <t>Down Payment</t>
  </si>
  <si>
    <t>Net Operating Income - Annually</t>
  </si>
  <si>
    <t>Repairs / Renovations</t>
  </si>
  <si>
    <t>Passive Appreciation</t>
  </si>
  <si>
    <t>Building Inspection</t>
  </si>
  <si>
    <t>List Price</t>
  </si>
  <si>
    <t>Appraisal</t>
  </si>
  <si>
    <t>Lender Fees</t>
  </si>
  <si>
    <t>Mortgage Amount</t>
  </si>
  <si>
    <t>Legal Fees</t>
  </si>
  <si>
    <t>Interest Rate</t>
  </si>
  <si>
    <t>Rent Reserve</t>
  </si>
  <si>
    <t>Amortization (Yrs)</t>
  </si>
  <si>
    <t>Other Fees</t>
  </si>
  <si>
    <t>Monthly Payment</t>
  </si>
  <si>
    <t>CAP RATE</t>
  </si>
  <si>
    <t xml:space="preserve">Total Cash Required  To Close </t>
  </si>
  <si>
    <t>Total Cash Required With Down Payment</t>
  </si>
  <si>
    <t>ROI Calculations</t>
  </si>
  <si>
    <t>Cash Flow</t>
  </si>
  <si>
    <t>Annually</t>
  </si>
  <si>
    <t>The Path Is In The Math</t>
  </si>
  <si>
    <t>Mortgage Pay Down</t>
  </si>
  <si>
    <t xml:space="preserve">Annual ROI = Ideally: 12%-15%  &amp; Optimal: 20% </t>
  </si>
  <si>
    <t>Base numbers on zero appreciation</t>
  </si>
  <si>
    <t>Active Appreciation</t>
  </si>
  <si>
    <t>In case of a downturn, use rents from prior years</t>
  </si>
  <si>
    <t>Year 1 Total ROI</t>
  </si>
  <si>
    <t xml:space="preserve">When buying in lower end areas, factor in higher repair &amp; vacancy </t>
  </si>
  <si>
    <t>Year 5 Total ROI</t>
  </si>
  <si>
    <t>Down Payment Minimums = Residential: 20% - 25% &amp; Multi-Family:  25% - 30%</t>
  </si>
  <si>
    <t>Year 10 Total ROI</t>
  </si>
  <si>
    <t>Be conservative with numbers</t>
  </si>
  <si>
    <t>Year 15 Total ROI</t>
  </si>
  <si>
    <t>Factor in a higher interest rate if going variable</t>
  </si>
  <si>
    <t>Year 20 Total ROI</t>
  </si>
  <si>
    <t>Triple Net - Confirm if rent includes utilties or not</t>
  </si>
  <si>
    <t>Simple Loan Calculator</t>
  </si>
  <si>
    <t>Enter values</t>
  </si>
  <si>
    <t>Loan amount</t>
  </si>
  <si>
    <t>Annual interest rate</t>
  </si>
  <si>
    <t>Loan period in years</t>
  </si>
  <si>
    <t>Start date of loan</t>
  </si>
  <si>
    <t>Monthly payment</t>
  </si>
  <si>
    <t>Number of payments</t>
  </si>
  <si>
    <t>Total interest</t>
  </si>
  <si>
    <t>Total cost of loan</t>
  </si>
  <si>
    <t>No.</t>
  </si>
  <si>
    <t>Payment
Date</t>
  </si>
  <si>
    <t>Beginning
Balance</t>
  </si>
  <si>
    <t>Payment</t>
  </si>
  <si>
    <t>Principal</t>
  </si>
  <si>
    <t>Interest</t>
  </si>
  <si>
    <t>Ending
Balance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</si>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</sst>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/yyyy"/>
    <numFmt numFmtId="181" formatCode="&quot;$&quot;#,##0"/>
    <numFmt numFmtId="182" formatCode="&quot;$&quot;#,##0.00"/>
    <numFmt numFmtId="183" formatCode="&quot;$&quot;#,##0_);[Red]\(&quot;$&quot;#,##0\)"/>
    <numFmt numFmtId="184" formatCode="0.0%"/>
  </numFmts>
  <fonts count="35">
    <font>
      <sz val="11"/>
      <color theme="1"/>
      <name val="Calibri"/>
      <charset val="134"/>
      <scheme val="minor"/>
    </font>
    <font>
      <b/>
      <sz val="16"/>
      <name val="Calibri Light"/>
      <charset val="134"/>
      <scheme val="major"/>
    </font>
    <font>
      <sz val="16"/>
      <name val="Calibri Light"/>
      <charset val="134"/>
      <scheme val="major"/>
    </font>
    <font>
      <sz val="1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24"/>
      <color theme="1"/>
      <name val="Arial"/>
      <charset val="134"/>
    </font>
    <font>
      <b/>
      <sz val="24"/>
      <color rgb="FFFF0000"/>
      <name val="Arial"/>
      <charset val="134"/>
    </font>
    <font>
      <b/>
      <sz val="24"/>
      <color theme="0"/>
      <name val="Arial"/>
      <charset val="134"/>
    </font>
    <font>
      <b/>
      <sz val="24"/>
      <name val="Arial"/>
      <charset val="134"/>
    </font>
    <font>
      <b/>
      <sz val="24"/>
      <color theme="1"/>
      <name val="Arial"/>
      <charset val="134"/>
    </font>
    <font>
      <b/>
      <u/>
      <sz val="24"/>
      <color theme="1"/>
      <name val="Arial"/>
      <charset val="134"/>
    </font>
    <font>
      <sz val="24"/>
      <color theme="0"/>
      <name val="Arial"/>
      <charset val="134"/>
    </font>
    <font>
      <b/>
      <sz val="24"/>
      <color rgb="FF0432FF"/>
      <name val="Arial"/>
      <charset val="134"/>
    </font>
    <font>
      <sz val="24"/>
      <color rgb="FF000000"/>
      <name val="Arial"/>
      <charset val="134"/>
    </font>
    <font>
      <sz val="24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487CA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B92"/>
        <bgColor indexed="64"/>
      </patternFill>
    </fill>
    <fill>
      <patternFill patternType="solid">
        <fgColor rgb="FFEB9A1B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478E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hair">
        <color theme="1" tint="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</borders>
  <cellStyleXfs count="6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3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0" borderId="41" applyNumberFormat="0" applyAlignment="0" applyProtection="0">
      <alignment vertical="center"/>
    </xf>
    <xf numFmtId="0" fontId="24" fillId="11" borderId="42" applyNumberFormat="0" applyAlignment="0" applyProtection="0">
      <alignment vertical="center"/>
    </xf>
    <xf numFmtId="0" fontId="25" fillId="11" borderId="41" applyNumberFormat="0" applyAlignment="0" applyProtection="0">
      <alignment vertical="center"/>
    </xf>
    <xf numFmtId="0" fontId="26" fillId="12" borderId="43" applyNumberFormat="0" applyAlignment="0" applyProtection="0">
      <alignment vertical="center"/>
    </xf>
    <xf numFmtId="0" fontId="27" fillId="0" borderId="44" applyNumberFormat="0" applyFill="0" applyAlignment="0" applyProtection="0">
      <alignment vertical="center"/>
    </xf>
    <xf numFmtId="0" fontId="28" fillId="0" borderId="45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1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80" fontId="3" fillId="0" borderId="0" applyFont="0" applyFill="0" applyBorder="0">
      <alignment horizontal="right"/>
    </xf>
    <xf numFmtId="0" fontId="3" fillId="0" borderId="0" applyNumberFormat="0" applyFill="0" applyProtection="0">
      <alignment horizontal="right" indent="1"/>
    </xf>
    <xf numFmtId="0" fontId="3" fillId="0" borderId="0" applyNumberFormat="0" applyFont="0" applyFill="0" applyBorder="0" applyProtection="0">
      <alignment horizontal="left" indent="5"/>
    </xf>
    <xf numFmtId="0" fontId="3" fillId="0" borderId="0" applyNumberFormat="0" applyFont="0" applyFill="0" applyBorder="0" applyProtection="0">
      <alignment horizontal="center" wrapText="1"/>
    </xf>
    <xf numFmtId="0" fontId="3" fillId="0" borderId="46" applyNumberFormat="0" applyFont="0" applyFill="0" applyAlignment="0" applyProtection="0">
      <alignment horizontal="right"/>
    </xf>
    <xf numFmtId="0" fontId="34" fillId="0" borderId="0"/>
    <xf numFmtId="0" fontId="3" fillId="0" borderId="0">
      <alignment horizontal="right"/>
    </xf>
    <xf numFmtId="0" fontId="3" fillId="2" borderId="47" applyNumberFormat="0" applyFont="0" applyAlignment="0" applyProtection="0">
      <alignment horizontal="right"/>
    </xf>
    <xf numFmtId="10" fontId="3" fillId="0" borderId="0" applyFont="0" applyFill="0" applyBorder="0" applyAlignment="0" applyProtection="0"/>
    <xf numFmtId="0" fontId="2" fillId="0" borderId="1" applyNumberFormat="0" applyFill="0" applyProtection="0">
      <alignment horizontal="left"/>
    </xf>
  </cellStyleXfs>
  <cellXfs count="204">
    <xf numFmtId="0" fontId="0" fillId="0" borderId="0" xfId="0"/>
    <xf numFmtId="0" fontId="1" fillId="0" borderId="0" xfId="60" applyFont="1" applyFill="1" applyBorder="1">
      <alignment horizontal="left"/>
    </xf>
    <xf numFmtId="0" fontId="2" fillId="0" borderId="0" xfId="60" applyBorder="1">
      <alignment horizontal="left"/>
    </xf>
    <xf numFmtId="0" fontId="2" fillId="0" borderId="1" xfId="60">
      <alignment horizontal="left"/>
    </xf>
    <xf numFmtId="0" fontId="3" fillId="0" borderId="2" xfId="57" applyBorder="1">
      <alignment horizontal="right"/>
    </xf>
    <xf numFmtId="0" fontId="3" fillId="0" borderId="3" xfId="52" applyBorder="1" applyAlignment="1"/>
    <xf numFmtId="0" fontId="3" fillId="0" borderId="4" xfId="52" applyBorder="1" applyAlignment="1"/>
    <xf numFmtId="0" fontId="3" fillId="0" borderId="4" xfId="52" applyBorder="1" applyAlignment="1">
      <alignment horizontal="right"/>
    </xf>
    <xf numFmtId="0" fontId="3" fillId="0" borderId="0" xfId="57">
      <alignment horizontal="right"/>
    </xf>
    <xf numFmtId="0" fontId="3" fillId="0" borderId="5" xfId="53" applyFont="1" applyBorder="1" applyAlignment="1"/>
    <xf numFmtId="177" fontId="3" fillId="0" borderId="6" xfId="50" applyFont="1" applyBorder="1" applyAlignment="1">
      <alignment horizontal="left"/>
    </xf>
    <xf numFmtId="0" fontId="3" fillId="0" borderId="6" xfId="53" applyBorder="1" applyAlignment="1"/>
    <xf numFmtId="10" fontId="3" fillId="0" borderId="6" xfId="59" applyFont="1" applyBorder="1" applyAlignment="1">
      <alignment horizontal="left"/>
    </xf>
    <xf numFmtId="1" fontId="3" fillId="0" borderId="6" xfId="49" applyFont="1" applyBorder="1" applyAlignment="1">
      <alignment horizontal="left"/>
    </xf>
    <xf numFmtId="0" fontId="3" fillId="0" borderId="7" xfId="53" applyBorder="1" applyAlignment="1"/>
    <xf numFmtId="180" fontId="3" fillId="0" borderId="6" xfId="51" applyFont="1" applyBorder="1" applyAlignment="1">
      <alignment horizontal="left"/>
    </xf>
    <xf numFmtId="0" fontId="3" fillId="0" borderId="2" xfId="53" applyFont="1" applyBorder="1" applyAlignment="1"/>
    <xf numFmtId="0" fontId="3" fillId="0" borderId="3" xfId="53" applyFont="1" applyBorder="1" applyAlignment="1"/>
    <xf numFmtId="0" fontId="3" fillId="0" borderId="4" xfId="53" applyFont="1" applyBorder="1" applyAlignment="1"/>
    <xf numFmtId="0" fontId="3" fillId="0" borderId="4" xfId="57" applyBorder="1" applyAlignment="1">
      <alignment horizontal="left"/>
    </xf>
    <xf numFmtId="0" fontId="3" fillId="0" borderId="5" xfId="53" applyBorder="1" applyAlignment="1"/>
    <xf numFmtId="177" fontId="3" fillId="2" borderId="6" xfId="50" applyFont="1" applyFill="1" applyBorder="1" applyAlignment="1">
      <alignment horizontal="left"/>
    </xf>
    <xf numFmtId="1" fontId="3" fillId="2" borderId="6" xfId="49" applyFont="1" applyFill="1" applyBorder="1" applyAlignment="1">
      <alignment horizontal="left"/>
    </xf>
    <xf numFmtId="0" fontId="4" fillId="3" borderId="6" xfId="54" applyFont="1" applyFill="1" applyBorder="1">
      <alignment horizontal="center" wrapText="1"/>
    </xf>
    <xf numFmtId="1" fontId="3" fillId="0" borderId="6" xfId="49" applyFont="1" applyBorder="1">
      <alignment horizontal="right"/>
    </xf>
    <xf numFmtId="180" fontId="3" fillId="0" borderId="6" xfId="51" applyFont="1" applyBorder="1">
      <alignment horizontal="right"/>
    </xf>
    <xf numFmtId="177" fontId="3" fillId="0" borderId="6" xfId="50" applyFont="1" applyBorder="1" applyAlignment="1">
      <alignment horizontal="right"/>
    </xf>
    <xf numFmtId="1" fontId="3" fillId="0" borderId="0" xfId="49" applyFont="1">
      <alignment horizontal="right"/>
    </xf>
    <xf numFmtId="180" fontId="3" fillId="0" borderId="0" xfId="51" applyFont="1">
      <alignment horizontal="right"/>
    </xf>
    <xf numFmtId="177" fontId="3" fillId="0" borderId="0" xfId="50" applyFont="1" applyAlignment="1">
      <alignment horizontal="right"/>
    </xf>
    <xf numFmtId="0" fontId="5" fillId="0" borderId="0" xfId="0" applyFont="1"/>
    <xf numFmtId="0" fontId="5" fillId="3" borderId="8" xfId="0" applyFont="1" applyFill="1" applyBorder="1"/>
    <xf numFmtId="0" fontId="6" fillId="0" borderId="9" xfId="0" applyFont="1" applyBorder="1" applyAlignment="1">
      <alignment horizontal="center" vertical="center"/>
    </xf>
    <xf numFmtId="0" fontId="7" fillId="3" borderId="10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7" fillId="3" borderId="13" xfId="0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14" xfId="0" applyFont="1" applyFill="1" applyBorder="1"/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4" borderId="16" xfId="0" applyFont="1" applyFill="1" applyBorder="1" applyAlignment="1">
      <alignment vertical="center"/>
    </xf>
    <xf numFmtId="0" fontId="8" fillId="4" borderId="17" xfId="0" applyFont="1" applyFill="1" applyBorder="1" applyAlignment="1">
      <alignment vertical="center"/>
    </xf>
    <xf numFmtId="0" fontId="8" fillId="4" borderId="18" xfId="0" applyFont="1" applyFill="1" applyBorder="1" applyAlignment="1">
      <alignment vertical="center"/>
    </xf>
    <xf numFmtId="181" fontId="5" fillId="4" borderId="16" xfId="0" applyNumberFormat="1" applyFont="1" applyFill="1" applyBorder="1" applyAlignment="1">
      <alignment horizontal="center" vertical="center"/>
    </xf>
    <xf numFmtId="181" fontId="5" fillId="4" borderId="17" xfId="0" applyNumberFormat="1" applyFont="1" applyFill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5" fillId="0" borderId="20" xfId="0" applyFont="1" applyBorder="1"/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5" fillId="0" borderId="22" xfId="0" applyFont="1" applyBorder="1"/>
    <xf numFmtId="0" fontId="5" fillId="4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7" fillId="3" borderId="4" xfId="0" applyFont="1" applyFill="1" applyBorder="1" applyAlignment="1">
      <alignment vertical="center"/>
    </xf>
    <xf numFmtId="0" fontId="5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vertical="center"/>
    </xf>
    <xf numFmtId="0" fontId="7" fillId="3" borderId="25" xfId="0" applyFont="1" applyFill="1" applyBorder="1"/>
    <xf numFmtId="0" fontId="9" fillId="3" borderId="25" xfId="0" applyFont="1" applyFill="1" applyBorder="1"/>
    <xf numFmtId="181" fontId="5" fillId="3" borderId="26" xfId="0" applyNumberFormat="1" applyFont="1" applyFill="1" applyBorder="1"/>
    <xf numFmtId="0" fontId="8" fillId="0" borderId="10" xfId="0" applyFont="1" applyBorder="1" applyAlignment="1" applyProtection="1">
      <alignment vertical="center"/>
      <protection locked="0"/>
    </xf>
    <xf numFmtId="0" fontId="5" fillId="0" borderId="1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182" fontId="5" fillId="0" borderId="20" xfId="0" applyNumberFormat="1" applyFont="1" applyBorder="1"/>
    <xf numFmtId="0" fontId="9" fillId="0" borderId="27" xfId="0" applyFont="1" applyBorder="1"/>
    <xf numFmtId="0" fontId="9" fillId="0" borderId="28" xfId="0" applyFont="1" applyBorder="1"/>
    <xf numFmtId="0" fontId="5" fillId="0" borderId="5" xfId="0" applyFont="1" applyBorder="1"/>
    <xf numFmtId="9" fontId="5" fillId="0" borderId="5" xfId="0" applyNumberFormat="1" applyFont="1" applyBorder="1"/>
    <xf numFmtId="0" fontId="5" fillId="0" borderId="16" xfId="0" applyFont="1" applyBorder="1"/>
    <xf numFmtId="181" fontId="9" fillId="0" borderId="0" xfId="0" applyNumberFormat="1" applyFont="1" applyAlignment="1">
      <alignment horizontal="center"/>
    </xf>
    <xf numFmtId="0" fontId="9" fillId="6" borderId="1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0" borderId="14" xfId="0" applyFont="1" applyBorder="1"/>
    <xf numFmtId="182" fontId="9" fillId="0" borderId="0" xfId="0" applyNumberFormat="1" applyFont="1"/>
    <xf numFmtId="0" fontId="7" fillId="7" borderId="4" xfId="0" applyFont="1" applyFill="1" applyBorder="1" applyAlignment="1">
      <alignment vertical="center"/>
    </xf>
    <xf numFmtId="0" fontId="7" fillId="7" borderId="6" xfId="0" applyFont="1" applyFill="1" applyBorder="1"/>
    <xf numFmtId="181" fontId="11" fillId="7" borderId="2" xfId="0" applyNumberFormat="1" applyFont="1" applyFill="1" applyBorder="1"/>
    <xf numFmtId="0" fontId="9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83" fontId="5" fillId="0" borderId="29" xfId="0" applyNumberFormat="1" applyFont="1" applyBorder="1" applyAlignment="1">
      <alignment vertical="center"/>
    </xf>
    <xf numFmtId="183" fontId="9" fillId="0" borderId="30" xfId="0" applyNumberFormat="1" applyFont="1" applyBorder="1" applyAlignment="1">
      <alignment vertical="center"/>
    </xf>
    <xf numFmtId="0" fontId="5" fillId="0" borderId="14" xfId="0" applyFont="1" applyBorder="1"/>
    <xf numFmtId="0" fontId="5" fillId="0" borderId="0" xfId="0" applyFont="1" applyAlignment="1">
      <alignment horizontal="center"/>
    </xf>
    <xf numFmtId="0" fontId="9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81" fontId="5" fillId="0" borderId="6" xfId="0" applyNumberFormat="1" applyFont="1" applyBorder="1" applyAlignment="1">
      <alignment horizontal="right" vertical="center"/>
    </xf>
    <xf numFmtId="183" fontId="9" fillId="0" borderId="0" xfId="0" applyNumberFormat="1" applyFont="1" applyAlignment="1">
      <alignment horizontal="center"/>
    </xf>
    <xf numFmtId="183" fontId="5" fillId="0" borderId="0" xfId="0" applyNumberFormat="1" applyFont="1"/>
    <xf numFmtId="9" fontId="5" fillId="0" borderId="6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9" fillId="0" borderId="0" xfId="0" applyFont="1" applyAlignment="1">
      <alignment horizontal="center"/>
    </xf>
    <xf numFmtId="182" fontId="5" fillId="0" borderId="0" xfId="0" applyNumberFormat="1" applyFont="1"/>
    <xf numFmtId="0" fontId="9" fillId="0" borderId="31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181" fontId="5" fillId="0" borderId="6" xfId="0" applyNumberFormat="1" applyFont="1" applyBorder="1"/>
    <xf numFmtId="0" fontId="7" fillId="3" borderId="13" xfId="0" applyFont="1" applyFill="1" applyBorder="1" applyAlignment="1">
      <alignment vertical="center"/>
    </xf>
    <xf numFmtId="0" fontId="9" fillId="6" borderId="13" xfId="0" applyFont="1" applyFill="1" applyBorder="1" applyAlignment="1">
      <alignment vertical="center"/>
    </xf>
    <xf numFmtId="183" fontId="7" fillId="3" borderId="13" xfId="0" applyNumberFormat="1" applyFont="1" applyFill="1" applyBorder="1" applyAlignment="1">
      <alignment vertical="center"/>
    </xf>
    <xf numFmtId="183" fontId="9" fillId="6" borderId="10" xfId="0" applyNumberFormat="1" applyFont="1" applyFill="1" applyBorder="1" applyAlignment="1">
      <alignment vertical="center"/>
    </xf>
    <xf numFmtId="9" fontId="5" fillId="0" borderId="6" xfId="0" applyNumberFormat="1" applyFont="1" applyBorder="1"/>
    <xf numFmtId="0" fontId="9" fillId="0" borderId="0" xfId="0" applyFont="1"/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181" fontId="5" fillId="0" borderId="6" xfId="0" applyNumberFormat="1" applyFont="1" applyBorder="1" applyAlignment="1">
      <alignment vertical="center"/>
    </xf>
    <xf numFmtId="0" fontId="5" fillId="0" borderId="19" xfId="0" applyFont="1" applyBorder="1"/>
    <xf numFmtId="0" fontId="5" fillId="0" borderId="32" xfId="0" applyFont="1" applyBorder="1"/>
    <xf numFmtId="0" fontId="5" fillId="0" borderId="30" xfId="0" applyFont="1" applyBorder="1"/>
    <xf numFmtId="0" fontId="5" fillId="0" borderId="29" xfId="0" applyFont="1" applyBorder="1"/>
    <xf numFmtId="0" fontId="9" fillId="5" borderId="33" xfId="0" applyFont="1" applyFill="1" applyBorder="1" applyAlignment="1">
      <alignment horizontal="left" vertical="center"/>
    </xf>
    <xf numFmtId="0" fontId="9" fillId="5" borderId="34" xfId="0" applyFont="1" applyFill="1" applyBorder="1" applyAlignment="1">
      <alignment horizontal="left" vertical="center"/>
    </xf>
    <xf numFmtId="181" fontId="5" fillId="5" borderId="35" xfId="2" applyNumberFormat="1" applyFont="1" applyFill="1" applyBorder="1" applyAlignment="1">
      <alignment horizontal="right" vertical="center"/>
    </xf>
    <xf numFmtId="0" fontId="9" fillId="6" borderId="11" xfId="0" applyFont="1" applyFill="1" applyBorder="1" applyAlignment="1">
      <alignment horizontal="left" vertical="center"/>
    </xf>
    <xf numFmtId="0" fontId="9" fillId="6" borderId="24" xfId="0" applyFont="1" applyFill="1" applyBorder="1" applyAlignment="1">
      <alignment horizontal="left" vertical="center"/>
    </xf>
    <xf numFmtId="181" fontId="5" fillId="6" borderId="26" xfId="2" applyNumberFormat="1" applyFont="1" applyFill="1" applyBorder="1" applyAlignment="1">
      <alignment horizontal="right" vertical="center"/>
    </xf>
    <xf numFmtId="0" fontId="7" fillId="7" borderId="27" xfId="0" applyFont="1" applyFill="1" applyBorder="1" applyAlignment="1">
      <alignment horizontal="left" vertical="center"/>
    </xf>
    <xf numFmtId="0" fontId="7" fillId="7" borderId="28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right" vertical="center"/>
    </xf>
    <xf numFmtId="0" fontId="5" fillId="0" borderId="6" xfId="0" applyFont="1" applyBorder="1"/>
    <xf numFmtId="0" fontId="5" fillId="0" borderId="21" xfId="0" applyFont="1" applyBorder="1"/>
    <xf numFmtId="0" fontId="5" fillId="0" borderId="36" xfId="0" applyFont="1" applyBorder="1"/>
    <xf numFmtId="0" fontId="7" fillId="7" borderId="33" xfId="0" applyFont="1" applyFill="1" applyBorder="1" applyAlignment="1">
      <alignment horizontal="left" vertical="center"/>
    </xf>
    <xf numFmtId="0" fontId="7" fillId="7" borderId="34" xfId="0" applyFont="1" applyFill="1" applyBorder="1" applyAlignment="1">
      <alignment horizontal="left" vertical="center"/>
    </xf>
    <xf numFmtId="181" fontId="7" fillId="7" borderId="2" xfId="0" applyNumberFormat="1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181" fontId="5" fillId="6" borderId="26" xfId="0" applyNumberFormat="1" applyFont="1" applyFill="1" applyBorder="1" applyAlignment="1">
      <alignment horizontal="righ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182" fontId="5" fillId="0" borderId="20" xfId="0" applyNumberFormat="1" applyFont="1" applyBorder="1" applyAlignment="1">
      <alignment horizontal="left" vertical="center"/>
    </xf>
    <xf numFmtId="182" fontId="5" fillId="0" borderId="32" xfId="0" applyNumberFormat="1" applyFont="1" applyBorder="1" applyAlignment="1">
      <alignment vertical="center"/>
    </xf>
    <xf numFmtId="0" fontId="9" fillId="0" borderId="3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182" fontId="5" fillId="0" borderId="0" xfId="0" applyNumberFormat="1" applyFont="1" applyAlignment="1">
      <alignment horizontal="left" vertical="center"/>
    </xf>
    <xf numFmtId="182" fontId="5" fillId="0" borderId="29" xfId="0" applyNumberFormat="1" applyFont="1" applyBorder="1" applyAlignment="1">
      <alignment vertical="center"/>
    </xf>
    <xf numFmtId="0" fontId="7" fillId="3" borderId="11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left" vertical="center"/>
    </xf>
    <xf numFmtId="184" fontId="5" fillId="3" borderId="26" xfId="0" applyNumberFormat="1" applyFont="1" applyFill="1" applyBorder="1" applyAlignment="1">
      <alignment horizontal="right" vertical="center"/>
    </xf>
    <xf numFmtId="0" fontId="7" fillId="7" borderId="27" xfId="0" applyFont="1" applyFill="1" applyBorder="1" applyAlignment="1">
      <alignment horizontal="right" vertical="center"/>
    </xf>
    <xf numFmtId="0" fontId="7" fillId="7" borderId="28" xfId="0" applyFont="1" applyFill="1" applyBorder="1" applyAlignment="1">
      <alignment horizontal="right" vertical="center"/>
    </xf>
    <xf numFmtId="181" fontId="7" fillId="7" borderId="16" xfId="0" applyNumberFormat="1" applyFont="1" applyFill="1" applyBorder="1" applyAlignment="1">
      <alignment horizontal="right" vertical="center"/>
    </xf>
    <xf numFmtId="181" fontId="5" fillId="0" borderId="2" xfId="0" applyNumberFormat="1" applyFont="1" applyBorder="1" applyAlignment="1">
      <alignment horizontal="right" vertical="center"/>
    </xf>
    <xf numFmtId="184" fontId="5" fillId="0" borderId="6" xfId="0" applyNumberFormat="1" applyFont="1" applyBorder="1"/>
    <xf numFmtId="0" fontId="12" fillId="0" borderId="6" xfId="0" applyFont="1" applyBorder="1"/>
    <xf numFmtId="0" fontId="5" fillId="0" borderId="2" xfId="0" applyFont="1" applyBorder="1" applyAlignment="1">
      <alignment horizontal="right" vertical="center"/>
    </xf>
    <xf numFmtId="182" fontId="1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181" fontId="14" fillId="0" borderId="2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181" fontId="9" fillId="5" borderId="32" xfId="0" applyNumberFormat="1" applyFont="1" applyFill="1" applyBorder="1" applyAlignment="1">
      <alignment horizontal="left" vertical="center"/>
    </xf>
    <xf numFmtId="0" fontId="5" fillId="0" borderId="29" xfId="0" applyFont="1" applyBorder="1" applyAlignment="1">
      <alignment vertical="center"/>
    </xf>
    <xf numFmtId="182" fontId="9" fillId="5" borderId="10" xfId="0" applyNumberFormat="1" applyFont="1" applyFill="1" applyBorder="1" applyAlignment="1">
      <alignment vertical="center"/>
    </xf>
    <xf numFmtId="181" fontId="9" fillId="5" borderId="12" xfId="0" applyNumberFormat="1" applyFont="1" applyFill="1" applyBorder="1" applyAlignment="1">
      <alignment horizontal="left" vertical="center"/>
    </xf>
    <xf numFmtId="0" fontId="5" fillId="0" borderId="36" xfId="0" applyFont="1" applyBorder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81" fontId="5" fillId="0" borderId="0" xfId="0" applyNumberFormat="1" applyFont="1" applyAlignment="1">
      <alignment horizontal="left" vertical="center"/>
    </xf>
    <xf numFmtId="183" fontId="5" fillId="0" borderId="0" xfId="0" applyNumberFormat="1" applyFont="1" applyAlignment="1">
      <alignment horizontal="left" vertical="center"/>
    </xf>
    <xf numFmtId="0" fontId="5" fillId="0" borderId="22" xfId="0" applyFont="1" applyBorder="1" applyAlignment="1">
      <alignment vertical="center"/>
    </xf>
    <xf numFmtId="181" fontId="5" fillId="0" borderId="22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9" fontId="5" fillId="0" borderId="0" xfId="3" applyFont="1"/>
    <xf numFmtId="0" fontId="9" fillId="6" borderId="10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10" fontId="5" fillId="6" borderId="11" xfId="3" applyNumberFormat="1" applyFont="1" applyFill="1" applyBorder="1" applyAlignment="1">
      <alignment vertical="center"/>
    </xf>
    <xf numFmtId="181" fontId="5" fillId="6" borderId="11" xfId="0" applyNumberFormat="1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10" fontId="5" fillId="3" borderId="11" xfId="0" applyNumberFormat="1" applyFont="1" applyFill="1" applyBorder="1" applyAlignment="1">
      <alignment vertical="center"/>
    </xf>
    <xf numFmtId="181" fontId="5" fillId="3" borderId="11" xfId="0" applyNumberFormat="1" applyFont="1" applyFill="1" applyBorder="1" applyAlignment="1">
      <alignment vertical="center"/>
    </xf>
    <xf numFmtId="0" fontId="5" fillId="8" borderId="0" xfId="0" applyFont="1" applyFill="1"/>
    <xf numFmtId="10" fontId="5" fillId="6" borderId="11" xfId="0" applyNumberFormat="1" applyFont="1" applyFill="1" applyBorder="1" applyAlignment="1">
      <alignment vertical="center"/>
    </xf>
    <xf numFmtId="0" fontId="5" fillId="3" borderId="31" xfId="0" applyFont="1" applyFill="1" applyBorder="1"/>
    <xf numFmtId="0" fontId="9" fillId="6" borderId="19" xfId="0" applyFont="1" applyFill="1" applyBorder="1" applyAlignment="1">
      <alignment vertical="center"/>
    </xf>
    <xf numFmtId="0" fontId="9" fillId="6" borderId="20" xfId="0" applyFont="1" applyFill="1" applyBorder="1" applyAlignment="1">
      <alignment vertical="center"/>
    </xf>
    <xf numFmtId="10" fontId="5" fillId="6" borderId="20" xfId="0" applyNumberFormat="1" applyFont="1" applyFill="1" applyBorder="1" applyAlignment="1">
      <alignment vertical="center"/>
    </xf>
    <xf numFmtId="181" fontId="5" fillId="6" borderId="20" xfId="0" applyNumberFormat="1" applyFont="1" applyFill="1" applyBorder="1" applyAlignment="1">
      <alignment vertical="center"/>
    </xf>
    <xf numFmtId="0" fontId="5" fillId="3" borderId="13" xfId="0" applyFont="1" applyFill="1" applyBorder="1"/>
    <xf numFmtId="0" fontId="5" fillId="3" borderId="11" xfId="0" applyFont="1" applyFill="1" applyBorder="1"/>
    <xf numFmtId="182" fontId="9" fillId="3" borderId="11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left"/>
    </xf>
    <xf numFmtId="182" fontId="5" fillId="0" borderId="0" xfId="0" applyNumberFormat="1" applyFont="1" applyAlignment="1">
      <alignment horizontal="right"/>
    </xf>
    <xf numFmtId="182" fontId="5" fillId="0" borderId="0" xfId="0" applyNumberFormat="1" applyFont="1" applyAlignment="1">
      <alignment horizontal="left"/>
    </xf>
    <xf numFmtId="182" fontId="5" fillId="0" borderId="0" xfId="0" applyNumberFormat="1" applyFont="1" applyAlignment="1">
      <alignment horizontal="center"/>
    </xf>
    <xf numFmtId="182" fontId="9" fillId="0" borderId="0" xfId="0" applyNumberFormat="1" applyFont="1" applyAlignment="1">
      <alignment horizontal="center"/>
    </xf>
  </cellXfs>
  <cellStyles count="6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2" xfId="49"/>
    <cellStyle name="Currency 2" xfId="50"/>
    <cellStyle name="Date" xfId="51"/>
    <cellStyle name="Heading 1 2" xfId="52"/>
    <cellStyle name="Heading 2 2" xfId="53"/>
    <cellStyle name="Heading 3 2" xfId="54"/>
    <cellStyle name="Input 2" xfId="55"/>
    <cellStyle name="Normal 2" xfId="56"/>
    <cellStyle name="Normal 3" xfId="57"/>
    <cellStyle name="Output 2" xfId="58"/>
    <cellStyle name="Percent 2" xfId="59"/>
    <cellStyle name="Title 2" xfId="60"/>
  </cellStyles>
  <tableStyles count="0" defaultTableStyle="TableStyleMedium2" defaultPivotStyle="PivotStyleLight16"/>
  <colors>
    <mruColors>
      <color rgb="00487CA2"/>
      <color rgb="00EB9A1B"/>
      <color rgb="00478EFF"/>
      <color rgb="0000FB92"/>
      <color rgb="0038A2FF"/>
      <color rgb="005DB7FF"/>
      <color rgb="001055EF"/>
      <color rgb="00353AFB"/>
      <color rgb="0000FDFF"/>
      <color rgb="00009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CA"/>
              <a:t>ROI</a:t>
            </a:r>
            <a:endParaRPr lang="en-CA"/>
          </a:p>
        </c:rich>
      </c:tx>
      <c:layout>
        <c:manualLayout>
          <c:xMode val="edge"/>
          <c:yMode val="edge"/>
          <c:x val="0.441666666666667"/>
          <c:y val="0.0002097340572154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5429662977777"/>
          <c:y val="0.156957186544343"/>
          <c:w val="0.842808757675222"/>
          <c:h val="0.66568602663199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'ROI Calculator'!$G$44:$G$47</c:f>
              <c:strCache>
                <c:ptCount val="4"/>
                <c:pt idx="0">
                  <c:v>Cash Flow</c:v>
                </c:pt>
                <c:pt idx="1">
                  <c:v>Mortgage Pay Down</c:v>
                </c:pt>
                <c:pt idx="2">
                  <c:v>Passive Appreciation</c:v>
                </c:pt>
                <c:pt idx="3">
                  <c:v>Active Appreciation</c:v>
                </c:pt>
              </c:strCache>
            </c:strRef>
          </c:cat>
          <c:val>
            <c:numRef>
              <c:f>'ROI Calculator'!$B$48:$E$48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84151680"/>
        <c:axId val="114872704"/>
      </c:barChart>
      <c:catAx>
        <c:axId val="8415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14872704"/>
        <c:crosses val="autoZero"/>
        <c:auto val="1"/>
        <c:lblAlgn val="ctr"/>
        <c:lblOffset val="100"/>
        <c:noMultiLvlLbl val="0"/>
      </c:catAx>
      <c:valAx>
        <c:axId val="11487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4151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65b215de-ce64-4bca-b486-e2325b2c271e}"/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 w="6350" cap="flat" cmpd="sng" algn="ctr">
      <a:noFill/>
      <a:prstDash val="solid"/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www.boychukmortgages.ca/" TargetMode="Externa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793750</xdr:colOff>
      <xdr:row>41</xdr:row>
      <xdr:rowOff>0</xdr:rowOff>
    </xdr:from>
    <xdr:to>
      <xdr:col>5</xdr:col>
      <xdr:colOff>3087370</xdr:colOff>
      <xdr:row>49</xdr:row>
      <xdr:rowOff>492760</xdr:rowOff>
    </xdr:to>
    <xdr:graphicFrame>
      <xdr:nvGraphicFramePr>
        <xdr:cNvPr id="9" name="Chart 8"/>
        <xdr:cNvGraphicFramePr/>
      </xdr:nvGraphicFramePr>
      <xdr:xfrm>
        <a:off x="721995" y="20770850"/>
        <a:ext cx="16379190" cy="4556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121230</xdr:colOff>
      <xdr:row>1</xdr:row>
      <xdr:rowOff>311728</xdr:rowOff>
    </xdr:from>
    <xdr:to>
      <xdr:col>2</xdr:col>
      <xdr:colOff>4667251</xdr:colOff>
      <xdr:row>5</xdr:row>
      <xdr:rowOff>730203</xdr:rowOff>
    </xdr:to>
    <xdr:pic>
      <xdr:nvPicPr>
        <xdr:cNvPr id="2" name="Picture 1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645" y="819150"/>
          <a:ext cx="7724775" cy="24504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2985871</xdr:colOff>
      <xdr:row>0</xdr:row>
      <xdr:rowOff>933450</xdr:rowOff>
    </xdr:to>
    <xdr:pic>
      <xdr:nvPicPr>
        <xdr:cNvPr id="3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8577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2"/>
  <sheetViews>
    <sheetView zoomScale="30" zoomScaleNormal="30" zoomScalePageLayoutView="123" topLeftCell="A24" workbookViewId="0">
      <selection activeCell="M55" sqref="M55"/>
    </sheetView>
  </sheetViews>
  <sheetFormatPr defaultColWidth="30.8285714285714" defaultRowHeight="40" customHeight="1"/>
  <cols>
    <col min="1" max="1" width="10.8285714285714" style="30" customWidth="1"/>
    <col min="2" max="2" width="47.6666666666667" style="30" customWidth="1"/>
    <col min="3" max="3" width="75.5047619047619" style="30" customWidth="1"/>
    <col min="4" max="12" width="40.8285714285714" style="30" customWidth="1"/>
    <col min="13" max="13" width="152.857142857143" style="30" customWidth="1"/>
    <col min="14" max="14" width="10.8285714285714" style="30" customWidth="1"/>
    <col min="15" max="16384" width="30.8285714285714" style="30"/>
  </cols>
  <sheetData>
    <row r="1" customHeight="1" spans="1:14">
      <c r="A1" s="31"/>
      <c r="B1" s="32"/>
      <c r="C1" s="32"/>
      <c r="D1" s="33" t="s">
        <v>0</v>
      </c>
      <c r="E1" s="34"/>
      <c r="F1" s="34"/>
      <c r="G1" s="34"/>
      <c r="H1" s="35"/>
      <c r="I1" s="33" t="s">
        <v>1</v>
      </c>
      <c r="J1" s="34"/>
      <c r="K1" s="35"/>
      <c r="L1" s="36" t="s">
        <v>2</v>
      </c>
      <c r="M1" s="37"/>
      <c r="N1" s="31"/>
    </row>
    <row r="2" customHeight="1" spans="1:14">
      <c r="A2" s="38"/>
      <c r="B2" s="39"/>
      <c r="C2" s="40"/>
      <c r="D2" s="41"/>
      <c r="E2" s="42"/>
      <c r="F2" s="42"/>
      <c r="G2" s="42"/>
      <c r="H2" s="43"/>
      <c r="I2" s="44"/>
      <c r="J2" s="45"/>
      <c r="K2" s="45"/>
      <c r="L2" s="46" t="s">
        <v>3</v>
      </c>
      <c r="M2" s="47"/>
      <c r="N2" s="38"/>
    </row>
    <row r="3" customHeight="1" spans="1:14">
      <c r="A3" s="38"/>
      <c r="B3" s="39"/>
      <c r="C3" s="40"/>
      <c r="D3" s="48" t="s">
        <v>4</v>
      </c>
      <c r="E3" s="49"/>
      <c r="F3" s="49"/>
      <c r="G3" s="49"/>
      <c r="H3" s="49"/>
      <c r="I3" s="49"/>
      <c r="J3" s="49"/>
      <c r="K3" s="49"/>
      <c r="L3" s="50" t="s">
        <v>5</v>
      </c>
      <c r="M3" s="51"/>
      <c r="N3" s="38"/>
    </row>
    <row r="4" customHeight="1" spans="1:14">
      <c r="A4" s="38"/>
      <c r="B4" s="39"/>
      <c r="C4" s="40"/>
      <c r="D4" s="52"/>
      <c r="E4" s="53"/>
      <c r="F4" s="53"/>
      <c r="G4" s="53"/>
      <c r="H4" s="53"/>
      <c r="I4" s="53"/>
      <c r="J4" s="53"/>
      <c r="K4" s="54"/>
      <c r="L4" s="55"/>
      <c r="N4" s="38"/>
    </row>
    <row r="5" customHeight="1" spans="1:14">
      <c r="A5" s="38"/>
      <c r="B5" s="39"/>
      <c r="C5" s="40"/>
      <c r="D5" s="48" t="s">
        <v>6</v>
      </c>
      <c r="E5" s="49"/>
      <c r="F5" s="49"/>
      <c r="G5" s="49"/>
      <c r="H5" s="49"/>
      <c r="I5" s="49"/>
      <c r="J5" s="49"/>
      <c r="K5" s="56"/>
      <c r="L5" s="55"/>
      <c r="N5" s="38"/>
    </row>
    <row r="6" ht="111" customHeight="1" spans="1:14">
      <c r="A6" s="38"/>
      <c r="B6" s="39"/>
      <c r="C6" s="40"/>
      <c r="D6" s="57"/>
      <c r="E6" s="58"/>
      <c r="F6" s="58"/>
      <c r="G6" s="58"/>
      <c r="H6" s="58"/>
      <c r="I6" s="58"/>
      <c r="J6" s="58"/>
      <c r="K6" s="59"/>
      <c r="L6" s="55"/>
      <c r="N6" s="38"/>
    </row>
    <row r="7" ht="4.5" customHeight="1" spans="1:14">
      <c r="A7" s="38"/>
      <c r="B7" s="39"/>
      <c r="C7" s="40"/>
      <c r="D7" s="57"/>
      <c r="E7" s="58"/>
      <c r="F7" s="58"/>
      <c r="G7" s="58"/>
      <c r="H7" s="58"/>
      <c r="I7" s="58"/>
      <c r="J7" s="58"/>
      <c r="K7" s="59"/>
      <c r="L7" s="55"/>
      <c r="N7" s="38"/>
    </row>
    <row r="8" ht="39.75" hidden="1" customHeight="1" spans="1:14">
      <c r="A8" s="38"/>
      <c r="B8" s="60"/>
      <c r="C8" s="61"/>
      <c r="D8" s="57"/>
      <c r="E8" s="58"/>
      <c r="F8" s="58"/>
      <c r="G8" s="58"/>
      <c r="H8" s="58"/>
      <c r="I8" s="58"/>
      <c r="J8" s="58"/>
      <c r="K8" s="59"/>
      <c r="L8" s="62" t="s">
        <v>7</v>
      </c>
      <c r="M8" s="63" t="s">
        <v>8</v>
      </c>
      <c r="N8" s="64"/>
    </row>
    <row r="9" customHeight="1" spans="1:14">
      <c r="A9" s="38"/>
      <c r="B9" s="65" t="s">
        <v>9</v>
      </c>
      <c r="C9" s="66"/>
      <c r="D9" s="67"/>
      <c r="E9" s="67"/>
      <c r="F9" s="68">
        <f>K20</f>
        <v>0</v>
      </c>
      <c r="H9" s="69" t="s">
        <v>10</v>
      </c>
      <c r="I9" s="70" t="s">
        <v>11</v>
      </c>
      <c r="J9" s="55"/>
      <c r="K9" s="71"/>
      <c r="L9" s="72" t="s">
        <v>12</v>
      </c>
      <c r="M9" s="73"/>
      <c r="N9" s="38"/>
    </row>
    <row r="10" customHeight="1" spans="1:14">
      <c r="A10" s="38"/>
      <c r="B10" s="74" t="s">
        <v>13</v>
      </c>
      <c r="C10" s="75"/>
      <c r="D10" s="76"/>
      <c r="E10" s="77">
        <v>0.05</v>
      </c>
      <c r="F10" s="78"/>
      <c r="G10" s="79"/>
      <c r="H10" s="36" t="s">
        <v>14</v>
      </c>
      <c r="I10" s="80" t="s">
        <v>15</v>
      </c>
      <c r="J10" s="81" t="s">
        <v>16</v>
      </c>
      <c r="K10" s="82" t="s">
        <v>17</v>
      </c>
      <c r="L10" s="83"/>
      <c r="M10" s="84"/>
      <c r="N10" s="38"/>
    </row>
    <row r="11" customHeight="1" spans="1:14">
      <c r="A11" s="38"/>
      <c r="B11" s="85" t="s">
        <v>18</v>
      </c>
      <c r="C11" s="86"/>
      <c r="D11" s="86"/>
      <c r="E11" s="86"/>
      <c r="F11" s="87">
        <f>F9-E10*F9</f>
        <v>0</v>
      </c>
      <c r="G11" s="79"/>
      <c r="H11" s="88" t="s">
        <v>19</v>
      </c>
      <c r="I11" s="89"/>
      <c r="J11" s="90"/>
      <c r="K11" s="91"/>
      <c r="L11" s="92"/>
      <c r="N11" s="38"/>
    </row>
    <row r="12" customHeight="1" spans="1:14">
      <c r="A12" s="38"/>
      <c r="B12" s="49" t="s">
        <v>20</v>
      </c>
      <c r="C12" s="49"/>
      <c r="D12" s="49"/>
      <c r="E12" s="49"/>
      <c r="F12" s="49"/>
      <c r="G12" s="93"/>
      <c r="H12" s="94" t="s">
        <v>21</v>
      </c>
      <c r="I12" s="95"/>
      <c r="J12" s="90"/>
      <c r="K12" s="91"/>
      <c r="L12" s="92"/>
      <c r="N12" s="38"/>
    </row>
    <row r="13" customHeight="1" spans="1:14">
      <c r="A13" s="38"/>
      <c r="B13" s="96" t="s">
        <v>22</v>
      </c>
      <c r="C13" s="96"/>
      <c r="D13" s="96"/>
      <c r="E13" s="97"/>
      <c r="F13" s="98">
        <f>G13/12</f>
        <v>0</v>
      </c>
      <c r="G13" s="99"/>
      <c r="H13" s="94" t="s">
        <v>23</v>
      </c>
      <c r="I13" s="95"/>
      <c r="J13" s="90"/>
      <c r="K13" s="91"/>
      <c r="L13" s="92"/>
      <c r="M13" s="100"/>
      <c r="N13" s="38"/>
    </row>
    <row r="14" customHeight="1" spans="1:14">
      <c r="A14" s="38"/>
      <c r="B14" s="96" t="s">
        <v>24</v>
      </c>
      <c r="C14" s="96"/>
      <c r="D14" s="96"/>
      <c r="E14" s="97"/>
      <c r="F14" s="98">
        <f>G14/12</f>
        <v>0</v>
      </c>
      <c r="G14" s="99"/>
      <c r="H14" s="94" t="s">
        <v>25</v>
      </c>
      <c r="I14" s="95"/>
      <c r="J14" s="90"/>
      <c r="K14" s="91"/>
      <c r="L14" s="92"/>
      <c r="N14" s="38"/>
    </row>
    <row r="15" customHeight="1" spans="1:14">
      <c r="A15" s="38"/>
      <c r="B15" s="96" t="s">
        <v>26</v>
      </c>
      <c r="C15" s="96"/>
      <c r="D15" s="96"/>
      <c r="E15" s="97"/>
      <c r="F15" s="98">
        <f>G15/12</f>
        <v>0</v>
      </c>
      <c r="G15" s="99"/>
      <c r="H15" s="94" t="s">
        <v>27</v>
      </c>
      <c r="I15" s="95"/>
      <c r="J15" s="90"/>
      <c r="K15" s="91"/>
      <c r="L15" s="92"/>
      <c r="N15" s="38"/>
    </row>
    <row r="16" customHeight="1" spans="1:14">
      <c r="A16" s="38"/>
      <c r="B16" s="96" t="s">
        <v>28</v>
      </c>
      <c r="C16" s="96"/>
      <c r="D16" s="97"/>
      <c r="E16" s="101">
        <v>0.05</v>
      </c>
      <c r="F16" s="98">
        <f>E16*F9</f>
        <v>0</v>
      </c>
      <c r="G16" s="79"/>
      <c r="H16" s="94" t="s">
        <v>29</v>
      </c>
      <c r="I16" s="95"/>
      <c r="J16" s="55"/>
      <c r="K16" s="102"/>
      <c r="L16" s="92"/>
      <c r="N16" s="38"/>
    </row>
    <row r="17" customHeight="1" spans="1:14">
      <c r="A17" s="38"/>
      <c r="B17" s="96" t="s">
        <v>30</v>
      </c>
      <c r="C17" s="96"/>
      <c r="D17" s="97"/>
      <c r="E17" s="101">
        <v>0.1</v>
      </c>
      <c r="F17" s="98">
        <f>E17*F9</f>
        <v>0</v>
      </c>
      <c r="G17" s="103"/>
      <c r="H17" s="94" t="s">
        <v>31</v>
      </c>
      <c r="I17" s="95"/>
      <c r="J17" s="55"/>
      <c r="K17" s="102"/>
      <c r="L17" s="92"/>
      <c r="M17" s="104"/>
      <c r="N17" s="38"/>
    </row>
    <row r="18" customHeight="1" spans="1:14">
      <c r="A18" s="38"/>
      <c r="B18" s="96" t="s">
        <v>32</v>
      </c>
      <c r="C18" s="96"/>
      <c r="D18" s="96"/>
      <c r="E18" s="97"/>
      <c r="F18" s="98"/>
      <c r="H18" s="94" t="s">
        <v>33</v>
      </c>
      <c r="I18" s="95"/>
      <c r="J18" s="55"/>
      <c r="K18" s="102"/>
      <c r="L18" s="92"/>
      <c r="N18" s="38"/>
    </row>
    <row r="19" customHeight="1" spans="1:14">
      <c r="A19" s="38"/>
      <c r="B19" s="96" t="s">
        <v>34</v>
      </c>
      <c r="C19" s="96"/>
      <c r="D19" s="96"/>
      <c r="E19" s="97"/>
      <c r="F19" s="98"/>
      <c r="H19" s="105" t="s">
        <v>35</v>
      </c>
      <c r="I19" s="106"/>
      <c r="J19" s="55"/>
      <c r="K19" s="102"/>
      <c r="L19" s="92"/>
      <c r="M19" s="104"/>
      <c r="N19" s="38"/>
    </row>
    <row r="20" customHeight="1" spans="1:14">
      <c r="A20" s="38"/>
      <c r="B20" s="96" t="s">
        <v>36</v>
      </c>
      <c r="C20" s="96"/>
      <c r="D20" s="97"/>
      <c r="E20" s="107"/>
      <c r="F20" s="98"/>
      <c r="H20" s="108" t="s">
        <v>37</v>
      </c>
      <c r="I20" s="109"/>
      <c r="J20" s="110">
        <f>SUM(J11:J19)</f>
        <v>0</v>
      </c>
      <c r="K20" s="111">
        <f>SUM(K11:K19)</f>
        <v>0</v>
      </c>
      <c r="L20" s="83"/>
      <c r="M20" s="84"/>
      <c r="N20" s="38"/>
    </row>
    <row r="21" customHeight="1" spans="1:14">
      <c r="A21" s="38"/>
      <c r="B21" s="96" t="s">
        <v>38</v>
      </c>
      <c r="C21" s="96"/>
      <c r="D21" s="97"/>
      <c r="E21" s="112"/>
      <c r="F21" s="98"/>
      <c r="G21" s="113"/>
      <c r="H21" s="114"/>
      <c r="I21" s="115"/>
      <c r="J21" s="34" t="s">
        <v>39</v>
      </c>
      <c r="K21" s="115"/>
      <c r="L21" s="92"/>
      <c r="N21" s="38"/>
    </row>
    <row r="22" customHeight="1" spans="1:14">
      <c r="A22" s="38"/>
      <c r="B22" s="96" t="s">
        <v>40</v>
      </c>
      <c r="C22" s="96"/>
      <c r="D22" s="97"/>
      <c r="E22" s="116">
        <v>0</v>
      </c>
      <c r="F22" s="98">
        <v>0</v>
      </c>
      <c r="G22" s="103"/>
      <c r="H22" s="117"/>
      <c r="I22" s="47"/>
      <c r="J22" s="47"/>
      <c r="K22" s="118"/>
      <c r="L22" s="92"/>
      <c r="N22" s="38"/>
    </row>
    <row r="23" customHeight="1" spans="1:14">
      <c r="A23" s="38"/>
      <c r="B23" s="96" t="s">
        <v>41</v>
      </c>
      <c r="C23" s="96"/>
      <c r="D23" s="97"/>
      <c r="E23" s="116">
        <v>50</v>
      </c>
      <c r="F23" s="98"/>
      <c r="G23" s="113"/>
      <c r="H23" s="119"/>
      <c r="K23" s="120"/>
      <c r="L23" s="92"/>
      <c r="M23" s="100"/>
      <c r="N23" s="38"/>
    </row>
    <row r="24" customHeight="1" spans="1:14">
      <c r="A24" s="38"/>
      <c r="B24" s="96" t="s">
        <v>42</v>
      </c>
      <c r="C24" s="96"/>
      <c r="D24" s="97"/>
      <c r="E24" s="116">
        <v>0</v>
      </c>
      <c r="F24" s="98">
        <v>0</v>
      </c>
      <c r="G24" s="113"/>
      <c r="H24" s="119"/>
      <c r="K24" s="120"/>
      <c r="L24" s="92"/>
      <c r="N24" s="38"/>
    </row>
    <row r="25" customHeight="1" spans="1:14">
      <c r="A25" s="38"/>
      <c r="B25" s="96" t="s">
        <v>43</v>
      </c>
      <c r="C25" s="96"/>
      <c r="D25" s="97"/>
      <c r="E25" s="116">
        <v>0</v>
      </c>
      <c r="F25" s="98">
        <v>0</v>
      </c>
      <c r="G25" s="113"/>
      <c r="H25" s="119"/>
      <c r="K25" s="120"/>
      <c r="L25" s="92"/>
      <c r="N25" s="38"/>
    </row>
    <row r="26" customHeight="1" spans="1:14">
      <c r="A26" s="38"/>
      <c r="B26" s="121" t="s">
        <v>44</v>
      </c>
      <c r="C26" s="121"/>
      <c r="D26" s="121"/>
      <c r="E26" s="122"/>
      <c r="F26" s="123">
        <f>SUM(F13:F25)</f>
        <v>0</v>
      </c>
      <c r="H26" s="119"/>
      <c r="K26" s="120"/>
      <c r="L26" s="92"/>
      <c r="N26" s="38"/>
    </row>
    <row r="27" customHeight="1" spans="1:14">
      <c r="A27" s="38"/>
      <c r="B27" s="124" t="s">
        <v>45</v>
      </c>
      <c r="C27" s="124"/>
      <c r="D27" s="124"/>
      <c r="E27" s="125"/>
      <c r="F27" s="126">
        <f>F11-F26</f>
        <v>0</v>
      </c>
      <c r="H27" s="119"/>
      <c r="K27" s="120"/>
      <c r="L27" s="92"/>
      <c r="N27" s="38"/>
    </row>
    <row r="28" customHeight="1" spans="1:14">
      <c r="A28" s="38"/>
      <c r="B28" s="127" t="s">
        <v>46</v>
      </c>
      <c r="C28" s="127"/>
      <c r="D28" s="127"/>
      <c r="E28" s="128"/>
      <c r="F28" s="129"/>
      <c r="H28" s="119"/>
      <c r="K28" s="120"/>
      <c r="L28" s="92"/>
      <c r="N28" s="38"/>
    </row>
    <row r="29" customHeight="1" spans="1:14">
      <c r="A29" s="38"/>
      <c r="B29" s="97" t="s">
        <v>47</v>
      </c>
      <c r="C29" s="130"/>
      <c r="D29" s="130"/>
      <c r="E29" s="130"/>
      <c r="F29" s="98">
        <f>F40</f>
        <v>0</v>
      </c>
      <c r="H29" s="119"/>
      <c r="K29" s="120"/>
      <c r="L29" s="92"/>
      <c r="N29" s="38"/>
    </row>
    <row r="30" customHeight="1" spans="1:14">
      <c r="A30" s="38"/>
      <c r="B30" s="97" t="s">
        <v>48</v>
      </c>
      <c r="C30" s="130"/>
      <c r="D30" s="130"/>
      <c r="E30" s="130"/>
      <c r="F30" s="98"/>
      <c r="H30" s="131"/>
      <c r="I30" s="51"/>
      <c r="J30" s="51"/>
      <c r="K30" s="132"/>
      <c r="L30" s="92"/>
      <c r="M30" s="104"/>
      <c r="N30" s="38"/>
    </row>
    <row r="31" customHeight="1" spans="1:14">
      <c r="A31" s="38"/>
      <c r="B31" s="133" t="s">
        <v>49</v>
      </c>
      <c r="C31" s="133"/>
      <c r="D31" s="133"/>
      <c r="E31" s="134"/>
      <c r="F31" s="135">
        <f>SUM(F29:F30)</f>
        <v>0</v>
      </c>
      <c r="G31" s="81" t="s">
        <v>50</v>
      </c>
      <c r="H31" s="136"/>
      <c r="I31" s="136"/>
      <c r="J31" s="136"/>
      <c r="K31" s="137"/>
      <c r="L31" s="92"/>
      <c r="M31" s="113"/>
      <c r="N31" s="38"/>
    </row>
    <row r="32" customHeight="1" spans="1:14">
      <c r="A32" s="38"/>
      <c r="B32" s="124" t="s">
        <v>51</v>
      </c>
      <c r="C32" s="124"/>
      <c r="D32" s="124"/>
      <c r="E32" s="125"/>
      <c r="F32" s="138">
        <f>F27-F31</f>
        <v>0</v>
      </c>
      <c r="G32" s="139" t="s">
        <v>52</v>
      </c>
      <c r="H32" s="140"/>
      <c r="I32" s="140"/>
      <c r="J32" s="141">
        <f>F36</f>
        <v>0</v>
      </c>
      <c r="K32" s="142"/>
      <c r="L32" s="120"/>
      <c r="N32" s="38"/>
    </row>
    <row r="33" customHeight="1" spans="1:15">
      <c r="A33" s="38"/>
      <c r="B33" s="124" t="s">
        <v>53</v>
      </c>
      <c r="C33" s="124"/>
      <c r="D33" s="124"/>
      <c r="E33" s="125"/>
      <c r="F33" s="138">
        <f>SUM(F32*12)</f>
        <v>0</v>
      </c>
      <c r="G33" s="143" t="s">
        <v>54</v>
      </c>
      <c r="H33" s="144"/>
      <c r="I33" s="144"/>
      <c r="J33" s="145">
        <f>O69</f>
        <v>0</v>
      </c>
      <c r="K33" s="146"/>
      <c r="L33" s="120"/>
      <c r="N33" s="38"/>
    </row>
    <row r="34" customHeight="1" spans="1:15">
      <c r="A34" s="38"/>
      <c r="B34" s="147" t="s">
        <v>55</v>
      </c>
      <c r="C34" s="147"/>
      <c r="D34" s="147"/>
      <c r="E34" s="148"/>
      <c r="F34" s="149">
        <v>0</v>
      </c>
      <c r="G34" s="143" t="s">
        <v>56</v>
      </c>
      <c r="H34" s="144"/>
      <c r="I34" s="144"/>
      <c r="J34" s="145">
        <v>0</v>
      </c>
      <c r="K34" s="146"/>
      <c r="L34" s="120"/>
      <c r="N34" s="38"/>
    </row>
    <row r="35" customHeight="1" spans="1:15">
      <c r="A35" s="38"/>
      <c r="B35" s="150" t="s">
        <v>57</v>
      </c>
      <c r="C35" s="150"/>
      <c r="D35" s="150"/>
      <c r="E35" s="151"/>
      <c r="F35" s="152">
        <f>SUM(I2)</f>
        <v>0</v>
      </c>
      <c r="G35" s="143" t="s">
        <v>58</v>
      </c>
      <c r="H35" s="144"/>
      <c r="I35" s="144"/>
      <c r="J35" s="145">
        <v>0</v>
      </c>
      <c r="K35" s="146"/>
      <c r="L35" s="120"/>
      <c r="N35" s="38"/>
    </row>
    <row r="36" customHeight="1" spans="1:15">
      <c r="A36" s="38"/>
      <c r="B36" s="97" t="s">
        <v>52</v>
      </c>
      <c r="C36" s="130"/>
      <c r="D36" s="112">
        <v>0.2</v>
      </c>
      <c r="E36" s="112"/>
      <c r="F36" s="153">
        <f>F35*D36</f>
        <v>0</v>
      </c>
      <c r="G36" s="143" t="s">
        <v>59</v>
      </c>
      <c r="H36" s="144"/>
      <c r="I36" s="144"/>
      <c r="J36" s="145">
        <v>0</v>
      </c>
      <c r="K36" s="146"/>
      <c r="L36" s="120"/>
      <c r="N36" s="38"/>
    </row>
    <row r="37" customHeight="1" spans="1:15">
      <c r="A37" s="38"/>
      <c r="B37" s="97" t="s">
        <v>60</v>
      </c>
      <c r="C37" s="130"/>
      <c r="D37" s="130"/>
      <c r="E37" s="130"/>
      <c r="F37" s="153">
        <f>F35-F36</f>
        <v>0</v>
      </c>
      <c r="G37" s="143" t="s">
        <v>61</v>
      </c>
      <c r="H37" s="144"/>
      <c r="I37" s="144"/>
      <c r="J37" s="145">
        <v>0</v>
      </c>
      <c r="K37" s="146"/>
      <c r="L37" s="120"/>
      <c r="N37" s="38"/>
    </row>
    <row r="38" customHeight="1" spans="1:15">
      <c r="A38" s="38"/>
      <c r="B38" s="97" t="s">
        <v>62</v>
      </c>
      <c r="C38" s="130"/>
      <c r="D38" s="154">
        <v>0.02</v>
      </c>
      <c r="E38" s="155"/>
      <c r="F38" s="156"/>
      <c r="G38" s="143" t="s">
        <v>63</v>
      </c>
      <c r="H38" s="144"/>
      <c r="I38" s="144"/>
      <c r="J38" s="157">
        <v>0</v>
      </c>
      <c r="K38" s="146"/>
      <c r="L38" s="120"/>
      <c r="N38" s="38"/>
    </row>
    <row r="39" customHeight="1" spans="1:15">
      <c r="A39" s="38"/>
      <c r="B39" s="97" t="s">
        <v>64</v>
      </c>
      <c r="C39" s="130"/>
      <c r="D39" s="130">
        <v>30</v>
      </c>
      <c r="E39" s="130"/>
      <c r="F39" s="156"/>
      <c r="G39" s="143" t="s">
        <v>65</v>
      </c>
      <c r="H39" s="144"/>
      <c r="I39" s="144"/>
      <c r="J39" s="158"/>
      <c r="K39" s="146"/>
      <c r="L39" s="120"/>
      <c r="N39" s="38"/>
    </row>
    <row r="40" customHeight="1" spans="1:15">
      <c r="A40" s="38"/>
      <c r="B40" s="159" t="s">
        <v>66</v>
      </c>
      <c r="C40" s="130"/>
      <c r="D40" s="130"/>
      <c r="E40" s="130"/>
      <c r="F40" s="160">
        <f>PMT(D38/12,D39*12,F37,0)*-1</f>
        <v>0</v>
      </c>
      <c r="G40" s="161" t="s">
        <v>65</v>
      </c>
      <c r="H40" s="162"/>
      <c r="I40" s="162"/>
      <c r="J40" s="157">
        <v>0</v>
      </c>
      <c r="K40" s="146"/>
      <c r="L40" s="120"/>
      <c r="N40" s="38"/>
    </row>
    <row r="41" customHeight="1" spans="1:15">
      <c r="A41" s="38"/>
      <c r="B41" s="36" t="s">
        <v>67</v>
      </c>
      <c r="C41" s="163" t="e">
        <f>(F33/I2)</f>
        <v>#DIV/0!</v>
      </c>
      <c r="F41" s="164"/>
      <c r="G41" s="33" t="s">
        <v>68</v>
      </c>
      <c r="H41" s="34"/>
      <c r="I41" s="34"/>
      <c r="J41" s="165">
        <f>SUM(J33:J40)</f>
        <v>0</v>
      </c>
      <c r="K41" s="166"/>
      <c r="L41" s="132"/>
      <c r="M41" s="167">
        <f>SUM(M9:M40)</f>
        <v>0</v>
      </c>
      <c r="N41" s="38"/>
    </row>
    <row r="42" customHeight="1" spans="1:15">
      <c r="A42" s="38"/>
      <c r="G42" s="33" t="s">
        <v>69</v>
      </c>
      <c r="H42" s="34"/>
      <c r="I42" s="34"/>
      <c r="J42" s="168">
        <f>SUM(J32:J40)</f>
        <v>0</v>
      </c>
      <c r="K42" s="169"/>
      <c r="N42" s="38"/>
      <c r="O42" s="100"/>
    </row>
    <row r="43" customHeight="1" spans="1:15">
      <c r="A43" s="38"/>
      <c r="G43" s="170" t="s">
        <v>70</v>
      </c>
      <c r="H43" s="171"/>
      <c r="I43" s="171"/>
      <c r="J43" s="171"/>
      <c r="K43" s="171"/>
      <c r="N43" s="38"/>
    </row>
    <row r="44" customHeight="1" spans="1:15">
      <c r="A44" s="38"/>
      <c r="G44" s="172" t="s">
        <v>71</v>
      </c>
      <c r="H44" s="55"/>
      <c r="I44" s="55"/>
      <c r="J44" s="173">
        <f>F32*12</f>
        <v>0</v>
      </c>
      <c r="K44" s="158" t="s">
        <v>72</v>
      </c>
      <c r="L44" s="81" t="s">
        <v>73</v>
      </c>
      <c r="M44" s="136"/>
      <c r="N44" s="38"/>
    </row>
    <row r="45" customHeight="1" spans="1:15">
      <c r="A45" s="38"/>
      <c r="G45" s="172" t="s">
        <v>74</v>
      </c>
      <c r="H45" s="55"/>
      <c r="I45" s="55"/>
      <c r="J45" s="174">
        <f>PPMT(D38/12,1,D39*12,-F37)+PPMT(D38/12,2,D39*12,-F37)+PPMT(D38/12,3,D39*12,-F37)+PPMT(D38/12,4,D39*12,-F37)+PPMT(D38/12,5,D39*12,-F37)+PPMT(D38/12,6,D39*12,-F37)+PPMT(D38/12,7,D39*12,-F37)+PPMT(D38/12,8,D39*12,-F37)+PPMT(D38/12,9,D39*12,-F37)+PPMT(D38/12,10,D39*12,-F37)+PPMT(D38/12,11,D39*12,-F37)+PPMT(D38/12,12,D39*12,-F37)</f>
        <v>0</v>
      </c>
      <c r="K45" s="158" t="s">
        <v>72</v>
      </c>
      <c r="L45" s="139" t="s">
        <v>75</v>
      </c>
      <c r="M45" s="140"/>
      <c r="N45" s="38"/>
    </row>
    <row r="46" customHeight="1" spans="1:15">
      <c r="A46" s="38"/>
      <c r="G46" s="172" t="s">
        <v>55</v>
      </c>
      <c r="H46" s="55"/>
      <c r="I46" s="55"/>
      <c r="J46" s="173">
        <f>F34*I2</f>
        <v>0</v>
      </c>
      <c r="K46" s="158" t="s">
        <v>72</v>
      </c>
      <c r="L46" s="143" t="s">
        <v>76</v>
      </c>
      <c r="M46" s="144"/>
      <c r="N46" s="38"/>
    </row>
    <row r="47" customHeight="1" spans="1:15">
      <c r="A47" s="38"/>
      <c r="G47" s="50" t="s">
        <v>77</v>
      </c>
      <c r="H47" s="175"/>
      <c r="I47" s="175"/>
      <c r="J47" s="176">
        <v>0</v>
      </c>
      <c r="K47" s="177" t="s">
        <v>72</v>
      </c>
      <c r="L47" s="143" t="s">
        <v>78</v>
      </c>
      <c r="M47" s="144"/>
      <c r="N47" s="38"/>
    </row>
    <row r="48" customHeight="1" spans="1:15">
      <c r="A48" s="38"/>
      <c r="B48" s="178" t="e">
        <f>J44/J41</f>
        <v>#DIV/0!</v>
      </c>
      <c r="C48" s="178" t="e">
        <f>J45/J41</f>
        <v>#DIV/0!</v>
      </c>
      <c r="D48" s="178" t="e">
        <f>J46/J41</f>
        <v>#DIV/0!</v>
      </c>
      <c r="E48" s="178" t="e">
        <f>J47/J41</f>
        <v>#DIV/0!</v>
      </c>
      <c r="G48" s="179" t="s">
        <v>79</v>
      </c>
      <c r="H48" s="180"/>
      <c r="I48" s="180"/>
      <c r="J48" s="181" t="e">
        <f>(SUM(J44:J47)/J42)</f>
        <v>#DIV/0!</v>
      </c>
      <c r="K48" s="182">
        <f>(J44+J45+J46+J47)</f>
        <v>0</v>
      </c>
      <c r="L48" s="143" t="s">
        <v>80</v>
      </c>
      <c r="M48" s="144"/>
      <c r="N48" s="38"/>
    </row>
    <row r="49" customHeight="1" spans="1:16">
      <c r="A49" s="38"/>
      <c r="G49" s="183" t="s">
        <v>81</v>
      </c>
      <c r="H49" s="184"/>
      <c r="I49" s="184"/>
      <c r="J49" s="185" t="e">
        <f>(SUM(J44:J47)/J42)*5</f>
        <v>#DIV/0!</v>
      </c>
      <c r="K49" s="186">
        <f>(J44+J45+J46+J47)*5</f>
        <v>0</v>
      </c>
      <c r="L49" s="143" t="s">
        <v>82</v>
      </c>
      <c r="M49" s="144"/>
      <c r="N49" s="38"/>
    </row>
    <row r="50" customHeight="1" spans="1:16">
      <c r="A50" s="38"/>
      <c r="B50" s="187"/>
      <c r="C50" s="187"/>
      <c r="D50" s="187"/>
      <c r="E50" s="187"/>
      <c r="F50" s="187"/>
      <c r="G50" s="179" t="s">
        <v>83</v>
      </c>
      <c r="H50" s="180"/>
      <c r="I50" s="180"/>
      <c r="J50" s="188" t="e">
        <f>(SUM(J44:J47)/J42)*10</f>
        <v>#DIV/0!</v>
      </c>
      <c r="K50" s="182">
        <f>(J44+J45+J46+J47)*10</f>
        <v>0</v>
      </c>
      <c r="L50" s="143" t="s">
        <v>84</v>
      </c>
      <c r="M50" s="144"/>
      <c r="N50" s="38"/>
    </row>
    <row r="51" customHeight="1" spans="1:16">
      <c r="A51" s="38"/>
      <c r="B51" s="37"/>
      <c r="C51" s="37"/>
      <c r="D51" s="37"/>
      <c r="E51" s="37"/>
      <c r="F51" s="37"/>
      <c r="G51" s="183" t="s">
        <v>85</v>
      </c>
      <c r="H51" s="184"/>
      <c r="I51" s="184"/>
      <c r="J51" s="185" t="e">
        <f>(SUM(J44:J47)/J42)*15</f>
        <v>#DIV/0!</v>
      </c>
      <c r="K51" s="186">
        <f>(J44+J45+J46+J47)*15</f>
        <v>0</v>
      </c>
      <c r="L51" s="143" t="s">
        <v>86</v>
      </c>
      <c r="M51" s="144"/>
      <c r="N51" s="38"/>
    </row>
    <row r="52" customHeight="1" spans="1:16">
      <c r="A52" s="189"/>
      <c r="B52" s="37"/>
      <c r="C52" s="37"/>
      <c r="D52" s="37"/>
      <c r="E52" s="37"/>
      <c r="F52" s="37"/>
      <c r="G52" s="190" t="s">
        <v>87</v>
      </c>
      <c r="H52" s="191"/>
      <c r="I52" s="191"/>
      <c r="J52" s="192" t="e">
        <f>(SUM(J44:J47)/J42)*20</f>
        <v>#DIV/0!</v>
      </c>
      <c r="K52" s="193">
        <f>(J44+J45+J46+J47)*20</f>
        <v>0</v>
      </c>
      <c r="L52" s="143" t="s">
        <v>88</v>
      </c>
      <c r="M52" s="144"/>
      <c r="N52" s="38"/>
    </row>
    <row r="53" customHeight="1" spans="1:16">
      <c r="A53" s="194"/>
      <c r="B53" s="195"/>
      <c r="C53" s="195"/>
      <c r="D53" s="195"/>
      <c r="E53" s="195"/>
      <c r="F53" s="195"/>
      <c r="G53" s="115"/>
      <c r="H53" s="115"/>
      <c r="I53" s="115"/>
      <c r="J53" s="115"/>
      <c r="K53" s="196"/>
      <c r="L53" s="195"/>
      <c r="M53" s="195"/>
      <c r="N53" s="194"/>
    </row>
    <row r="54" customHeight="1" spans="1:16">
      <c r="O54" s="104"/>
    </row>
    <row r="55" customHeight="1" spans="1:16">
      <c r="E55" s="197"/>
      <c r="F55" s="198"/>
      <c r="G55" s="198"/>
      <c r="H55" s="198"/>
    </row>
    <row r="56" customHeight="1" spans="1:16">
      <c r="E56" s="199"/>
      <c r="F56" s="199"/>
      <c r="G56" s="199"/>
      <c r="H56" s="199"/>
      <c r="O56" s="200"/>
    </row>
    <row r="57" customHeight="1" spans="1:16">
      <c r="E57" s="199"/>
      <c r="F57" s="199"/>
      <c r="G57" s="199"/>
      <c r="H57" s="199"/>
      <c r="N57" s="113"/>
      <c r="O57" s="84"/>
    </row>
    <row r="58" customHeight="1" spans="1:16">
      <c r="E58" s="199"/>
      <c r="F58" s="199"/>
      <c r="G58" s="199"/>
      <c r="H58" s="199"/>
      <c r="O58" s="200"/>
    </row>
    <row r="59" customHeight="1" spans="1:16">
      <c r="E59" s="199"/>
      <c r="F59" s="199"/>
      <c r="G59" s="199"/>
      <c r="H59" s="199"/>
      <c r="O59" s="200"/>
    </row>
    <row r="60" customHeight="1" spans="1:16">
      <c r="E60" s="199"/>
      <c r="F60" s="199"/>
      <c r="G60" s="199"/>
      <c r="H60" s="199"/>
      <c r="O60" s="104"/>
      <c r="P60" s="201"/>
    </row>
    <row r="61" customHeight="1" spans="1:16">
      <c r="E61" s="199"/>
      <c r="F61" s="199"/>
      <c r="G61" s="199"/>
      <c r="H61" s="199"/>
      <c r="P61" s="201"/>
    </row>
    <row r="62" customHeight="1" spans="1:16">
      <c r="E62" s="199"/>
      <c r="F62" s="199"/>
      <c r="G62" s="199"/>
      <c r="H62" s="199"/>
      <c r="O62" s="104"/>
      <c r="P62" s="201"/>
    </row>
    <row r="63" customHeight="1" spans="1:16">
      <c r="E63" s="199"/>
      <c r="F63" s="199"/>
      <c r="G63" s="199"/>
      <c r="H63" s="199"/>
      <c r="P63" s="201"/>
    </row>
    <row r="64" customHeight="1" spans="1:16">
      <c r="E64" s="113"/>
      <c r="F64" s="113"/>
      <c r="G64" s="113"/>
      <c r="H64" s="113"/>
      <c r="P64" s="201"/>
    </row>
    <row r="65" customHeight="1" spans="15:16">
      <c r="P65" s="201"/>
    </row>
    <row r="66" customHeight="1" spans="15:16">
      <c r="P66" s="201"/>
    </row>
    <row r="69" customHeight="1" spans="15:16">
      <c r="O69" s="84"/>
    </row>
    <row r="78" customHeight="1" spans="15:16">
      <c r="O78" s="202"/>
    </row>
    <row r="79" customHeight="1" spans="15:16">
      <c r="O79" s="202"/>
    </row>
    <row r="80" customHeight="1" spans="15:16">
      <c r="O80" s="202"/>
    </row>
    <row r="81" customHeight="1" spans="15:15">
      <c r="O81" s="203"/>
    </row>
    <row r="82" customHeight="1" spans="15:15">
      <c r="O82" s="93"/>
    </row>
    <row r="83" customHeight="1" spans="15:15">
      <c r="O83" s="93"/>
    </row>
    <row r="84" customHeight="1" spans="15:15">
      <c r="O84" s="93"/>
    </row>
    <row r="85" customHeight="1" spans="15:15">
      <c r="O85" s="93"/>
    </row>
    <row r="86" customHeight="1" spans="15:15">
      <c r="O86" s="93"/>
    </row>
    <row r="87" customHeight="1" spans="15:15">
      <c r="O87" s="93"/>
    </row>
    <row r="88" customHeight="1" spans="15:15">
      <c r="O88" s="93"/>
    </row>
    <row r="89" customHeight="1" spans="15:15">
      <c r="O89" s="93"/>
    </row>
    <row r="90" customHeight="1" spans="15:15">
      <c r="O90" s="93"/>
    </row>
    <row r="91" customHeight="1" spans="15:15">
      <c r="O91" s="93"/>
    </row>
    <row r="92" customHeight="1" spans="15:15">
      <c r="O92" s="93"/>
    </row>
    <row r="93" customHeight="1" spans="15:15">
      <c r="O93" s="93"/>
    </row>
    <row r="94" customHeight="1" spans="15:15">
      <c r="O94" s="93"/>
    </row>
    <row r="95" customHeight="1" spans="15:15">
      <c r="O95" s="93"/>
    </row>
    <row r="96" customHeight="1" spans="15:15">
      <c r="O96" s="93"/>
    </row>
    <row r="97" customHeight="1" spans="15:15">
      <c r="O97" s="93"/>
    </row>
    <row r="98" customHeight="1" spans="15:15">
      <c r="O98" s="93"/>
    </row>
    <row r="99" customHeight="1" spans="15:15">
      <c r="O99" s="93"/>
    </row>
    <row r="100" customHeight="1" spans="15:15">
      <c r="O100" s="93"/>
    </row>
    <row r="101" customHeight="1" spans="15:15">
      <c r="O101" s="93"/>
    </row>
    <row r="102" customHeight="1" spans="15:15">
      <c r="O102" s="93"/>
    </row>
  </sheetData>
  <mergeCells count="72">
    <mergeCell ref="D1:H1"/>
    <mergeCell ref="I1:K1"/>
    <mergeCell ref="D2:H2"/>
    <mergeCell ref="I2:K2"/>
    <mergeCell ref="D3:K3"/>
    <mergeCell ref="D4:K4"/>
    <mergeCell ref="D5:K5"/>
    <mergeCell ref="D6:K6"/>
    <mergeCell ref="D7:K7"/>
    <mergeCell ref="D8:K8"/>
    <mergeCell ref="B10:C10"/>
    <mergeCell ref="B12:F12"/>
    <mergeCell ref="B13:E13"/>
    <mergeCell ref="B14:E14"/>
    <mergeCell ref="B15:E15"/>
    <mergeCell ref="B16:D16"/>
    <mergeCell ref="B17:D17"/>
    <mergeCell ref="B18:E18"/>
    <mergeCell ref="B19:E19"/>
    <mergeCell ref="B20:D20"/>
    <mergeCell ref="B21:D21"/>
    <mergeCell ref="B22:D22"/>
    <mergeCell ref="H22:K22"/>
    <mergeCell ref="B23:D23"/>
    <mergeCell ref="H23:K23"/>
    <mergeCell ref="B24:D24"/>
    <mergeCell ref="H24:K24"/>
    <mergeCell ref="B25:D25"/>
    <mergeCell ref="H25:K25"/>
    <mergeCell ref="B26:E26"/>
    <mergeCell ref="H26:K26"/>
    <mergeCell ref="B27:E27"/>
    <mergeCell ref="H27:K27"/>
    <mergeCell ref="B28:E28"/>
    <mergeCell ref="H28:K28"/>
    <mergeCell ref="H29:K29"/>
    <mergeCell ref="H30:K30"/>
    <mergeCell ref="B31:E31"/>
    <mergeCell ref="G31:K31"/>
    <mergeCell ref="B32:E32"/>
    <mergeCell ref="G32:I32"/>
    <mergeCell ref="B33:E33"/>
    <mergeCell ref="G33:I33"/>
    <mergeCell ref="B34:E34"/>
    <mergeCell ref="G34:I34"/>
    <mergeCell ref="B35:E35"/>
    <mergeCell ref="G35:I35"/>
    <mergeCell ref="G36:I36"/>
    <mergeCell ref="G37:I37"/>
    <mergeCell ref="G38:I38"/>
    <mergeCell ref="G39:I39"/>
    <mergeCell ref="G40:I40"/>
    <mergeCell ref="G41:I41"/>
    <mergeCell ref="G42:I42"/>
    <mergeCell ref="G43:K43"/>
    <mergeCell ref="L44:M44"/>
    <mergeCell ref="L45:M45"/>
    <mergeCell ref="L46:M46"/>
    <mergeCell ref="L47:M47"/>
    <mergeCell ref="L49:M49"/>
    <mergeCell ref="L50:M50"/>
    <mergeCell ref="L51:M51"/>
    <mergeCell ref="L52:M52"/>
    <mergeCell ref="E55:H55"/>
    <mergeCell ref="E56:H56"/>
    <mergeCell ref="E57:H57"/>
    <mergeCell ref="E58:H58"/>
    <mergeCell ref="E59:H59"/>
    <mergeCell ref="E60:H60"/>
    <mergeCell ref="E61:H61"/>
    <mergeCell ref="E62:H62"/>
    <mergeCell ref="B1:C8"/>
  </mergeCells>
  <pageMargins left="0.7" right="1.00833333333333" top="0.75" bottom="0.75" header="0.3" footer="0.3"/>
  <pageSetup paperSize="1" orientation="portrait"/>
  <headerFooter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'ROI Calculator'!K44:K47</xm:f>
              <xm:sqref>C43</xm:sqref>
            </x14:sparkline>
            <x14:sparkline>
              <xm:sqref>D43</xm:sqref>
            </x14:sparkline>
            <x14:sparkline>
              <xm:sqref>E43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372"/>
  <sheetViews>
    <sheetView tabSelected="1" topLeftCell="A95" workbookViewId="0">
      <selection activeCell="B9" sqref="B9:D9"/>
    </sheetView>
  </sheetViews>
  <sheetFormatPr defaultColWidth="8.82857142857143" defaultRowHeight="15" outlineLevelCol="7"/>
  <cols>
    <col min="1" max="1" width="46.5047619047619" customWidth="1"/>
    <col min="2" max="2" width="28.3333333333333" customWidth="1"/>
    <col min="3" max="4" width="10.5047619047619" customWidth="1"/>
    <col min="5" max="5" width="11.8285714285714" customWidth="1"/>
    <col min="8" max="8" width="10.5047619047619" customWidth="1"/>
  </cols>
  <sheetData>
    <row r="1" ht="94.5" customHeight="1" spans="2:8">
      <c r="B1" s="1" t="s">
        <v>89</v>
      </c>
      <c r="C1" s="2"/>
      <c r="D1" s="2"/>
      <c r="E1" s="2"/>
      <c r="F1" s="3"/>
      <c r="G1" s="3"/>
      <c r="H1" s="3"/>
    </row>
    <row r="2" spans="2:8">
      <c r="B2" s="4"/>
      <c r="C2" s="5"/>
      <c r="D2" s="6"/>
      <c r="E2" s="7" t="s">
        <v>90</v>
      </c>
      <c r="F2" s="8"/>
      <c r="G2" s="8"/>
      <c r="H2" s="8"/>
    </row>
    <row r="3" spans="2:8">
      <c r="B3" s="9" t="s">
        <v>91</v>
      </c>
      <c r="C3" s="9"/>
      <c r="D3" s="9"/>
      <c r="E3" s="10">
        <v>5000</v>
      </c>
      <c r="F3" s="8"/>
      <c r="G3" s="8"/>
      <c r="H3" s="8"/>
    </row>
    <row r="4" spans="2:8">
      <c r="B4" s="11" t="s">
        <v>92</v>
      </c>
      <c r="C4" s="11"/>
      <c r="D4" s="11"/>
      <c r="E4" s="12">
        <v>0.055</v>
      </c>
      <c r="F4" s="8"/>
      <c r="G4" s="8"/>
      <c r="H4" s="8"/>
    </row>
    <row r="5" spans="2:8">
      <c r="B5" s="11" t="s">
        <v>93</v>
      </c>
      <c r="C5" s="11"/>
      <c r="D5" s="11"/>
      <c r="E5" s="13">
        <v>5</v>
      </c>
      <c r="F5" s="8"/>
      <c r="G5" s="8"/>
      <c r="H5" s="8"/>
    </row>
    <row r="6" spans="2:8">
      <c r="B6" s="14" t="s">
        <v>94</v>
      </c>
      <c r="C6" s="14"/>
      <c r="D6" s="14"/>
      <c r="E6" s="15">
        <v>44558</v>
      </c>
      <c r="F6" s="8"/>
      <c r="G6" s="8"/>
      <c r="H6" s="8"/>
    </row>
    <row r="7" spans="2:8">
      <c r="B7" s="16"/>
      <c r="C7" s="17"/>
      <c r="D7" s="18"/>
      <c r="E7" s="19"/>
      <c r="F7" s="8"/>
      <c r="G7" s="8"/>
      <c r="H7" s="8"/>
    </row>
    <row r="8" spans="2:8">
      <c r="B8" s="20" t="s">
        <v>95</v>
      </c>
      <c r="C8" s="20"/>
      <c r="D8" s="20"/>
      <c r="E8" s="21">
        <v>95.5058108589112</v>
      </c>
      <c r="F8" s="8"/>
      <c r="G8" s="8"/>
      <c r="H8" s="8"/>
    </row>
    <row r="9" spans="2:8">
      <c r="B9" s="11" t="s">
        <v>96</v>
      </c>
      <c r="C9" s="11"/>
      <c r="D9" s="11"/>
      <c r="E9" s="22">
        <v>60</v>
      </c>
      <c r="F9" s="8"/>
      <c r="G9" s="8"/>
      <c r="H9" s="8"/>
    </row>
    <row r="10" spans="2:8">
      <c r="B10" s="11" t="s">
        <v>97</v>
      </c>
      <c r="C10" s="11"/>
      <c r="D10" s="11"/>
      <c r="E10" s="21">
        <v>730.348651534672</v>
      </c>
      <c r="F10" s="8"/>
      <c r="G10" s="8"/>
      <c r="H10" s="8"/>
    </row>
    <row r="11" spans="2:8">
      <c r="B11" s="11" t="s">
        <v>98</v>
      </c>
      <c r="C11" s="11"/>
      <c r="D11" s="11"/>
      <c r="E11" s="21">
        <v>5730.34865153467</v>
      </c>
      <c r="F11" s="8"/>
      <c r="G11" s="8"/>
      <c r="H11" s="8"/>
    </row>
    <row r="12" ht="30" spans="2:8">
      <c r="B12" s="23" t="s">
        <v>99</v>
      </c>
      <c r="C12" s="23" t="s">
        <v>100</v>
      </c>
      <c r="D12" s="23" t="s">
        <v>101</v>
      </c>
      <c r="E12" s="23" t="s">
        <v>102</v>
      </c>
      <c r="F12" s="23" t="s">
        <v>103</v>
      </c>
      <c r="G12" s="23" t="s">
        <v>104</v>
      </c>
      <c r="H12" s="23" t="s">
        <v>105</v>
      </c>
    </row>
    <row r="13" spans="2:8">
      <c r="B13" s="24">
        <v>1</v>
      </c>
      <c r="C13" s="25">
        <v>44589</v>
      </c>
      <c r="D13" s="26">
        <v>5000</v>
      </c>
      <c r="E13" s="26">
        <v>95.5058108589112</v>
      </c>
      <c r="F13" s="26">
        <v>72.5891441922445</v>
      </c>
      <c r="G13" s="26">
        <v>22.9166666666667</v>
      </c>
      <c r="H13" s="26">
        <v>4927.41085580776</v>
      </c>
    </row>
    <row r="14" spans="2:8">
      <c r="B14" s="24">
        <v>2</v>
      </c>
      <c r="C14" s="25">
        <v>44620</v>
      </c>
      <c r="D14" s="26">
        <v>4927.41085580776</v>
      </c>
      <c r="E14" s="26">
        <v>95.5058108589112</v>
      </c>
      <c r="F14" s="26">
        <v>72.921844436459</v>
      </c>
      <c r="G14" s="26">
        <v>22.5839664224522</v>
      </c>
      <c r="H14" s="26">
        <v>4854.4890113713</v>
      </c>
    </row>
    <row r="15" spans="2:8">
      <c r="B15" s="24">
        <v>3</v>
      </c>
      <c r="C15" s="25">
        <v>44648</v>
      </c>
      <c r="D15" s="26">
        <v>4854.4890113713</v>
      </c>
      <c r="E15" s="26">
        <v>95.5058108589112</v>
      </c>
      <c r="F15" s="26">
        <v>73.2560695567928</v>
      </c>
      <c r="G15" s="26">
        <v>22.2497413021184</v>
      </c>
      <c r="H15" s="26">
        <v>4781.2329418145</v>
      </c>
    </row>
    <row r="16" spans="2:8">
      <c r="B16" s="24">
        <v>4</v>
      </c>
      <c r="C16" s="25">
        <v>44679</v>
      </c>
      <c r="D16" s="26">
        <v>4781.2329418145</v>
      </c>
      <c r="E16" s="26">
        <v>95.5058108589112</v>
      </c>
      <c r="F16" s="26">
        <v>73.5918265422614</v>
      </c>
      <c r="G16" s="26">
        <v>21.9139843166498</v>
      </c>
      <c r="H16" s="26">
        <v>4707.64111527224</v>
      </c>
    </row>
    <row r="17" spans="2:8">
      <c r="B17" s="24">
        <v>5</v>
      </c>
      <c r="C17" s="25">
        <v>44709</v>
      </c>
      <c r="D17" s="26">
        <v>4707.64111527224</v>
      </c>
      <c r="E17" s="26">
        <v>95.5058108589112</v>
      </c>
      <c r="F17" s="26">
        <v>73.9291224139134</v>
      </c>
      <c r="G17" s="26">
        <v>21.5766884449978</v>
      </c>
      <c r="H17" s="26">
        <v>4633.71199285833</v>
      </c>
    </row>
    <row r="18" spans="2:8">
      <c r="B18" s="24">
        <v>6</v>
      </c>
      <c r="C18" s="25">
        <v>44740</v>
      </c>
      <c r="D18" s="26">
        <v>4633.71199285833</v>
      </c>
      <c r="E18" s="26">
        <v>95.5058108589112</v>
      </c>
      <c r="F18" s="26">
        <v>74.2679642249772</v>
      </c>
      <c r="G18" s="26">
        <v>21.237846633934</v>
      </c>
      <c r="H18" s="26">
        <v>4559.44402863335</v>
      </c>
    </row>
    <row r="19" spans="2:8">
      <c r="B19" s="24">
        <v>7</v>
      </c>
      <c r="C19" s="25">
        <v>44770</v>
      </c>
      <c r="D19" s="26">
        <v>4559.44402863335</v>
      </c>
      <c r="E19" s="26">
        <v>95.5058108589112</v>
      </c>
      <c r="F19" s="26">
        <v>74.6083590610083</v>
      </c>
      <c r="G19" s="26">
        <v>20.8974517979029</v>
      </c>
      <c r="H19" s="26">
        <v>4484.83566957234</v>
      </c>
    </row>
    <row r="20" spans="2:8">
      <c r="B20" s="24">
        <v>8</v>
      </c>
      <c r="C20" s="25">
        <v>44801</v>
      </c>
      <c r="D20" s="26">
        <v>4484.83566957234</v>
      </c>
      <c r="E20" s="26">
        <v>95.5058108589112</v>
      </c>
      <c r="F20" s="26">
        <v>74.950314040038</v>
      </c>
      <c r="G20" s="26">
        <v>20.5554968188732</v>
      </c>
      <c r="H20" s="26">
        <v>4409.8853555323</v>
      </c>
    </row>
    <row r="21" spans="2:8">
      <c r="B21" s="24">
        <v>9</v>
      </c>
      <c r="C21" s="25">
        <v>44832</v>
      </c>
      <c r="D21" s="26">
        <v>4409.8853555323</v>
      </c>
      <c r="E21" s="26">
        <v>95.5058108589112</v>
      </c>
      <c r="F21" s="26">
        <v>75.2938363127215</v>
      </c>
      <c r="G21" s="26">
        <v>20.2119745461897</v>
      </c>
      <c r="H21" s="26">
        <v>4334.59151921958</v>
      </c>
    </row>
    <row r="22" spans="2:8">
      <c r="B22" s="24">
        <v>10</v>
      </c>
      <c r="C22" s="25">
        <v>44862</v>
      </c>
      <c r="D22" s="26">
        <v>4334.59151921958</v>
      </c>
      <c r="E22" s="26">
        <v>95.5058108589112</v>
      </c>
      <c r="F22" s="26">
        <v>75.6389330624881</v>
      </c>
      <c r="G22" s="26">
        <v>19.8668777964231</v>
      </c>
      <c r="H22" s="26">
        <v>4258.95258615709</v>
      </c>
    </row>
    <row r="23" spans="2:8">
      <c r="B23" s="24">
        <v>11</v>
      </c>
      <c r="C23" s="25">
        <v>44893</v>
      </c>
      <c r="D23" s="26">
        <v>4258.95258615709</v>
      </c>
      <c r="E23" s="26">
        <v>95.5058108589112</v>
      </c>
      <c r="F23" s="26">
        <v>75.9856115056912</v>
      </c>
      <c r="G23" s="26">
        <v>19.52019935322</v>
      </c>
      <c r="H23" s="26">
        <v>4182.9669746514</v>
      </c>
    </row>
    <row r="24" spans="2:8">
      <c r="B24" s="24">
        <v>12</v>
      </c>
      <c r="C24" s="25">
        <v>44923</v>
      </c>
      <c r="D24" s="26">
        <v>4182.9669746514</v>
      </c>
      <c r="E24" s="26">
        <v>95.5058108589112</v>
      </c>
      <c r="F24" s="26">
        <v>76.3338788917589</v>
      </c>
      <c r="G24" s="26">
        <v>19.1719319671523</v>
      </c>
      <c r="H24" s="26">
        <v>4106.63309575965</v>
      </c>
    </row>
    <row r="25" spans="2:8">
      <c r="B25" s="24">
        <v>13</v>
      </c>
      <c r="C25" s="25">
        <v>44954</v>
      </c>
      <c r="D25" s="26">
        <v>4106.63309575965</v>
      </c>
      <c r="E25" s="26">
        <v>95.5058108589112</v>
      </c>
      <c r="F25" s="26">
        <v>76.6837425033462</v>
      </c>
      <c r="G25" s="26">
        <v>18.822068355565</v>
      </c>
      <c r="H25" s="26">
        <v>4029.9493532563</v>
      </c>
    </row>
    <row r="26" spans="2:8">
      <c r="B26" s="24">
        <v>14</v>
      </c>
      <c r="C26" s="25">
        <v>44985</v>
      </c>
      <c r="D26" s="26">
        <v>4029.9493532563</v>
      </c>
      <c r="E26" s="26">
        <v>95.5058108589112</v>
      </c>
      <c r="F26" s="26">
        <v>77.0352096564865</v>
      </c>
      <c r="G26" s="26">
        <v>18.4706012024247</v>
      </c>
      <c r="H26" s="26">
        <v>3952.91414359981</v>
      </c>
    </row>
    <row r="27" spans="2:8">
      <c r="B27" s="24">
        <v>15</v>
      </c>
      <c r="C27" s="25">
        <v>45013</v>
      </c>
      <c r="D27" s="26">
        <v>3952.91414359981</v>
      </c>
      <c r="E27" s="26">
        <v>95.5058108589112</v>
      </c>
      <c r="F27" s="26">
        <v>77.3882877007454</v>
      </c>
      <c r="G27" s="26">
        <v>18.1175231581658</v>
      </c>
      <c r="H27" s="26">
        <v>3875.52585589907</v>
      </c>
    </row>
    <row r="28" spans="2:8">
      <c r="B28" s="24">
        <v>16</v>
      </c>
      <c r="C28" s="25">
        <v>45044</v>
      </c>
      <c r="D28" s="26">
        <v>3875.52585589907</v>
      </c>
      <c r="E28" s="26">
        <v>95.5058108589112</v>
      </c>
      <c r="F28" s="26">
        <v>77.7429840193738</v>
      </c>
      <c r="G28" s="26">
        <v>17.7628268395374</v>
      </c>
      <c r="H28" s="26">
        <v>3797.78287187969</v>
      </c>
    </row>
    <row r="29" spans="2:8">
      <c r="B29" s="24">
        <v>17</v>
      </c>
      <c r="C29" s="25">
        <v>45074</v>
      </c>
      <c r="D29" s="26">
        <v>3797.78287187969</v>
      </c>
      <c r="E29" s="26">
        <v>95.5058108589112</v>
      </c>
      <c r="F29" s="26">
        <v>78.0993060294626</v>
      </c>
      <c r="G29" s="26">
        <v>17.4065048294486</v>
      </c>
      <c r="H29" s="26">
        <v>3719.68356585023</v>
      </c>
    </row>
    <row r="30" spans="2:8">
      <c r="B30" s="24">
        <v>18</v>
      </c>
      <c r="C30" s="25">
        <v>45105</v>
      </c>
      <c r="D30" s="26">
        <v>3719.68356585023</v>
      </c>
      <c r="E30" s="26">
        <v>95.5058108589112</v>
      </c>
      <c r="F30" s="26">
        <v>78.4572611820977</v>
      </c>
      <c r="G30" s="26">
        <v>17.0485496768136</v>
      </c>
      <c r="H30" s="26">
        <v>3641.22630466813</v>
      </c>
    </row>
    <row r="31" spans="2:8">
      <c r="B31" s="24">
        <v>19</v>
      </c>
      <c r="C31" s="25">
        <v>45135</v>
      </c>
      <c r="D31" s="26">
        <v>3641.22630466813</v>
      </c>
      <c r="E31" s="26">
        <v>95.5058108589112</v>
      </c>
      <c r="F31" s="26">
        <v>78.8168569625156</v>
      </c>
      <c r="G31" s="26">
        <v>16.6889538963956</v>
      </c>
      <c r="H31" s="26">
        <v>3562.40944770562</v>
      </c>
    </row>
    <row r="32" spans="2:8">
      <c r="B32" s="24">
        <v>20</v>
      </c>
      <c r="C32" s="25">
        <v>45166</v>
      </c>
      <c r="D32" s="26">
        <v>3562.40944770562</v>
      </c>
      <c r="E32" s="26">
        <v>95.5058108589112</v>
      </c>
      <c r="F32" s="26">
        <v>79.1781008902605</v>
      </c>
      <c r="G32" s="26">
        <v>16.3277099686507</v>
      </c>
      <c r="H32" s="26">
        <v>3483.23134681536</v>
      </c>
    </row>
    <row r="33" spans="2:8">
      <c r="B33" s="24">
        <v>21</v>
      </c>
      <c r="C33" s="25">
        <v>45197</v>
      </c>
      <c r="D33" s="26">
        <v>3483.23134681536</v>
      </c>
      <c r="E33" s="26">
        <v>95.5058108589112</v>
      </c>
      <c r="F33" s="26">
        <v>79.5410005193408</v>
      </c>
      <c r="G33" s="26">
        <v>15.9648103395704</v>
      </c>
      <c r="H33" s="26">
        <v>3403.69034629601</v>
      </c>
    </row>
    <row r="34" spans="2:8">
      <c r="B34" s="24">
        <v>22</v>
      </c>
      <c r="C34" s="25">
        <v>45227</v>
      </c>
      <c r="D34" s="26">
        <v>3403.69034629601</v>
      </c>
      <c r="E34" s="26">
        <v>95.5058108589112</v>
      </c>
      <c r="F34" s="26">
        <v>79.9055634383878</v>
      </c>
      <c r="G34" s="26">
        <v>15.6002474205234</v>
      </c>
      <c r="H34" s="26">
        <v>3323.78478285762</v>
      </c>
    </row>
    <row r="35" spans="2:8">
      <c r="B35" s="24">
        <v>23</v>
      </c>
      <c r="C35" s="25">
        <v>45258</v>
      </c>
      <c r="D35" s="26">
        <v>3323.78478285762</v>
      </c>
      <c r="E35" s="26">
        <v>95.5058108589112</v>
      </c>
      <c r="F35" s="26">
        <v>80.2717972708137</v>
      </c>
      <c r="G35" s="26">
        <v>15.2340135880975</v>
      </c>
      <c r="H35" s="26">
        <v>3243.51298558681</v>
      </c>
    </row>
    <row r="36" spans="2:8">
      <c r="B36" s="24">
        <v>24</v>
      </c>
      <c r="C36" s="25">
        <v>45288</v>
      </c>
      <c r="D36" s="26">
        <v>3243.51298558681</v>
      </c>
      <c r="E36" s="26">
        <v>95.5058108589112</v>
      </c>
      <c r="F36" s="26">
        <v>80.6397096749716</v>
      </c>
      <c r="G36" s="26">
        <v>14.8661011839396</v>
      </c>
      <c r="H36" s="26">
        <v>3162.87327591184</v>
      </c>
    </row>
    <row r="37" spans="2:8">
      <c r="B37" s="24">
        <v>25</v>
      </c>
      <c r="C37" s="25">
        <v>45319</v>
      </c>
      <c r="D37" s="26">
        <v>3162.87327591184</v>
      </c>
      <c r="E37" s="26">
        <v>95.5058108589112</v>
      </c>
      <c r="F37" s="26">
        <v>81.0093083443153</v>
      </c>
      <c r="G37" s="26">
        <v>14.4965025145959</v>
      </c>
      <c r="H37" s="26">
        <v>3081.86396756753</v>
      </c>
    </row>
    <row r="38" spans="2:8">
      <c r="B38" s="24">
        <v>26</v>
      </c>
      <c r="C38" s="25">
        <v>45350</v>
      </c>
      <c r="D38" s="26">
        <v>3081.86396756753</v>
      </c>
      <c r="E38" s="26">
        <v>95.5058108589112</v>
      </c>
      <c r="F38" s="26">
        <v>81.38060100756</v>
      </c>
      <c r="G38" s="26">
        <v>14.1252098513512</v>
      </c>
      <c r="H38" s="26">
        <v>3000.48336655996</v>
      </c>
    </row>
    <row r="39" spans="2:8">
      <c r="B39" s="24">
        <v>27</v>
      </c>
      <c r="C39" s="25">
        <v>45379</v>
      </c>
      <c r="D39" s="26">
        <v>3000.48336655996</v>
      </c>
      <c r="E39" s="26">
        <v>95.5058108589112</v>
      </c>
      <c r="F39" s="26">
        <v>81.7535954288447</v>
      </c>
      <c r="G39" s="26">
        <v>13.7522154300665</v>
      </c>
      <c r="H39" s="26">
        <v>2918.72977113112</v>
      </c>
    </row>
    <row r="40" spans="2:8">
      <c r="B40" s="24">
        <v>28</v>
      </c>
      <c r="C40" s="25">
        <v>45410</v>
      </c>
      <c r="D40" s="26">
        <v>2918.72977113112</v>
      </c>
      <c r="E40" s="26">
        <v>95.5058108589112</v>
      </c>
      <c r="F40" s="26">
        <v>82.1282994078936</v>
      </c>
      <c r="G40" s="26">
        <v>13.3775114510176</v>
      </c>
      <c r="H40" s="26">
        <v>2836.60147172323</v>
      </c>
    </row>
    <row r="41" spans="2:8">
      <c r="B41" s="24">
        <v>29</v>
      </c>
      <c r="C41" s="25">
        <v>45440</v>
      </c>
      <c r="D41" s="26">
        <v>2836.60147172323</v>
      </c>
      <c r="E41" s="26">
        <v>95.5058108589112</v>
      </c>
      <c r="F41" s="26">
        <v>82.5047207801798</v>
      </c>
      <c r="G41" s="26">
        <v>13.0010900787315</v>
      </c>
      <c r="H41" s="26">
        <v>2754.09675094305</v>
      </c>
    </row>
    <row r="42" spans="2:8">
      <c r="B42" s="24">
        <v>30</v>
      </c>
      <c r="C42" s="25">
        <v>45471</v>
      </c>
      <c r="D42" s="26">
        <v>2754.09675094305</v>
      </c>
      <c r="E42" s="26">
        <v>95.5058108589112</v>
      </c>
      <c r="F42" s="26">
        <v>82.8828674170889</v>
      </c>
      <c r="G42" s="26">
        <v>12.6229434418223</v>
      </c>
      <c r="H42" s="26">
        <v>2671.21388352596</v>
      </c>
    </row>
    <row r="43" spans="2:8">
      <c r="B43" s="24">
        <v>31</v>
      </c>
      <c r="C43" s="25">
        <v>45501</v>
      </c>
      <c r="D43" s="26">
        <v>2671.21388352596</v>
      </c>
      <c r="E43" s="26">
        <v>95.5058108589112</v>
      </c>
      <c r="F43" s="26">
        <v>83.2627472260839</v>
      </c>
      <c r="G43" s="26">
        <v>12.2430636328273</v>
      </c>
      <c r="H43" s="26">
        <v>2587.95113629987</v>
      </c>
    </row>
    <row r="44" spans="2:8">
      <c r="B44" s="24">
        <v>32</v>
      </c>
      <c r="C44" s="25">
        <v>45532</v>
      </c>
      <c r="D44" s="26">
        <v>2587.95113629987</v>
      </c>
      <c r="E44" s="26">
        <v>95.5058108589112</v>
      </c>
      <c r="F44" s="26">
        <v>83.6443681508701</v>
      </c>
      <c r="G44" s="26">
        <v>11.8614427080411</v>
      </c>
      <c r="H44" s="26">
        <v>2504.306768149</v>
      </c>
    </row>
    <row r="45" spans="2:8">
      <c r="B45" s="24">
        <v>33</v>
      </c>
      <c r="C45" s="25">
        <v>45563</v>
      </c>
      <c r="D45" s="26">
        <v>2504.306768149</v>
      </c>
      <c r="E45" s="26">
        <v>95.5058108589112</v>
      </c>
      <c r="F45" s="26">
        <v>84.0277381715616</v>
      </c>
      <c r="G45" s="26">
        <v>11.4780726873496</v>
      </c>
      <c r="H45" s="26">
        <v>2420.27902997744</v>
      </c>
    </row>
    <row r="46" spans="2:8">
      <c r="B46" s="24">
        <v>34</v>
      </c>
      <c r="C46" s="25">
        <v>45593</v>
      </c>
      <c r="D46" s="26">
        <v>2420.27902997744</v>
      </c>
      <c r="E46" s="26">
        <v>95.5058108589112</v>
      </c>
      <c r="F46" s="26">
        <v>84.4128653048479</v>
      </c>
      <c r="G46" s="26">
        <v>11.0929455540633</v>
      </c>
      <c r="H46" s="26">
        <v>2335.86616467259</v>
      </c>
    </row>
    <row r="47" spans="2:8">
      <c r="B47" s="24">
        <v>35</v>
      </c>
      <c r="C47" s="25">
        <v>45624</v>
      </c>
      <c r="D47" s="26">
        <v>2335.86616467259</v>
      </c>
      <c r="E47" s="26">
        <v>95.5058108589112</v>
      </c>
      <c r="F47" s="26">
        <v>84.7997576041618</v>
      </c>
      <c r="G47" s="26">
        <v>10.7060532547494</v>
      </c>
      <c r="H47" s="26">
        <v>2251.06640706843</v>
      </c>
    </row>
    <row r="48" spans="2:8">
      <c r="B48" s="24">
        <v>36</v>
      </c>
      <c r="C48" s="25">
        <v>45654</v>
      </c>
      <c r="D48" s="26">
        <v>2251.06640706843</v>
      </c>
      <c r="E48" s="26">
        <v>95.5058108589112</v>
      </c>
      <c r="F48" s="26">
        <v>85.1884231598475</v>
      </c>
      <c r="G48" s="26">
        <v>10.3173876990637</v>
      </c>
      <c r="H48" s="26">
        <v>2165.87798390858</v>
      </c>
    </row>
    <row r="49" spans="2:8">
      <c r="B49" s="24">
        <v>37</v>
      </c>
      <c r="C49" s="25">
        <v>45685</v>
      </c>
      <c r="D49" s="26">
        <v>2165.87798390858</v>
      </c>
      <c r="E49" s="26">
        <v>95.5058108589112</v>
      </c>
      <c r="F49" s="26">
        <v>85.5788700993302</v>
      </c>
      <c r="G49" s="26">
        <v>9.92694075958103</v>
      </c>
      <c r="H49" s="26">
        <v>2080.29911380925</v>
      </c>
    </row>
    <row r="50" spans="2:8">
      <c r="B50" s="24">
        <v>38</v>
      </c>
      <c r="C50" s="25">
        <v>45716</v>
      </c>
      <c r="D50" s="26">
        <v>2080.29911380925</v>
      </c>
      <c r="E50" s="26">
        <v>95.5058108589112</v>
      </c>
      <c r="F50" s="26">
        <v>85.9711065872854</v>
      </c>
      <c r="G50" s="26">
        <v>9.53470427162576</v>
      </c>
      <c r="H50" s="26">
        <v>1994.32800722196</v>
      </c>
    </row>
    <row r="51" spans="2:8">
      <c r="B51" s="24">
        <v>39</v>
      </c>
      <c r="C51" s="25">
        <v>45744</v>
      </c>
      <c r="D51" s="26">
        <v>1994.32800722196</v>
      </c>
      <c r="E51" s="26">
        <v>95.5058108589112</v>
      </c>
      <c r="F51" s="26">
        <v>86.3651408258105</v>
      </c>
      <c r="G51" s="26">
        <v>9.1406700331007</v>
      </c>
      <c r="H51" s="26">
        <v>1907.96286639616</v>
      </c>
    </row>
    <row r="52" spans="2:8">
      <c r="B52" s="24">
        <v>40</v>
      </c>
      <c r="C52" s="25">
        <v>45775</v>
      </c>
      <c r="D52" s="26">
        <v>1907.96286639616</v>
      </c>
      <c r="E52" s="26">
        <v>95.5058108589112</v>
      </c>
      <c r="F52" s="26">
        <v>86.7609810545955</v>
      </c>
      <c r="G52" s="26">
        <v>8.74482980431574</v>
      </c>
      <c r="H52" s="26">
        <v>1821.20188534156</v>
      </c>
    </row>
    <row r="53" spans="2:8">
      <c r="B53" s="24">
        <v>41</v>
      </c>
      <c r="C53" s="25">
        <v>45805</v>
      </c>
      <c r="D53" s="26">
        <v>1821.20188534156</v>
      </c>
      <c r="E53" s="26">
        <v>95.5058108589112</v>
      </c>
      <c r="F53" s="26">
        <v>87.1586355510957</v>
      </c>
      <c r="G53" s="26">
        <v>8.34717530781551</v>
      </c>
      <c r="H53" s="26">
        <v>1734.04324979046</v>
      </c>
    </row>
    <row r="54" spans="2:8">
      <c r="B54" s="24">
        <v>42</v>
      </c>
      <c r="C54" s="25">
        <v>45836</v>
      </c>
      <c r="D54" s="26">
        <v>1734.04324979046</v>
      </c>
      <c r="E54" s="26">
        <v>95.5058108589112</v>
      </c>
      <c r="F54" s="26">
        <v>87.5581126307049</v>
      </c>
      <c r="G54" s="26">
        <v>7.94769822820632</v>
      </c>
      <c r="H54" s="26">
        <v>1646.48513715976</v>
      </c>
    </row>
    <row r="55" spans="2:8">
      <c r="B55" s="24">
        <v>43</v>
      </c>
      <c r="C55" s="25">
        <v>45866</v>
      </c>
      <c r="D55" s="26">
        <v>1646.48513715976</v>
      </c>
      <c r="E55" s="26">
        <v>95.5058108589112</v>
      </c>
      <c r="F55" s="26">
        <v>87.9594206469289</v>
      </c>
      <c r="G55" s="26">
        <v>7.54639021198226</v>
      </c>
      <c r="H55" s="26">
        <v>1558.52571651283</v>
      </c>
    </row>
    <row r="56" spans="2:8">
      <c r="B56" s="24">
        <v>44</v>
      </c>
      <c r="C56" s="25">
        <v>45897</v>
      </c>
      <c r="D56" s="26">
        <v>1558.52571651283</v>
      </c>
      <c r="E56" s="26">
        <v>95.5058108589112</v>
      </c>
      <c r="F56" s="26">
        <v>88.3625679915607</v>
      </c>
      <c r="G56" s="26">
        <v>7.1432428673505</v>
      </c>
      <c r="H56" s="26">
        <v>1470.16314852127</v>
      </c>
    </row>
    <row r="57" spans="2:8">
      <c r="B57" s="24">
        <v>45</v>
      </c>
      <c r="C57" s="25">
        <v>45928</v>
      </c>
      <c r="D57" s="26">
        <v>1470.16314852127</v>
      </c>
      <c r="E57" s="26">
        <v>95.5058108589112</v>
      </c>
      <c r="F57" s="26">
        <v>88.7675630948554</v>
      </c>
      <c r="G57" s="26">
        <v>6.73824776405585</v>
      </c>
      <c r="H57" s="26">
        <v>1381.39558542641</v>
      </c>
    </row>
    <row r="58" spans="2:8">
      <c r="B58" s="24">
        <v>46</v>
      </c>
      <c r="C58" s="25">
        <v>45958</v>
      </c>
      <c r="D58" s="26">
        <v>1381.39558542641</v>
      </c>
      <c r="E58" s="26">
        <v>95.5058108589112</v>
      </c>
      <c r="F58" s="26">
        <v>89.1744144257068</v>
      </c>
      <c r="G58" s="26">
        <v>6.33139643320443</v>
      </c>
      <c r="H58" s="26">
        <v>1292.2211710007</v>
      </c>
    </row>
    <row r="59" spans="2:8">
      <c r="B59" s="24">
        <v>47</v>
      </c>
      <c r="C59" s="25">
        <v>45989</v>
      </c>
      <c r="D59" s="26">
        <v>1292.2211710007</v>
      </c>
      <c r="E59" s="26">
        <v>95.5058108589112</v>
      </c>
      <c r="F59" s="26">
        <v>89.5831304918246</v>
      </c>
      <c r="G59" s="26">
        <v>5.9226803670866</v>
      </c>
      <c r="H59" s="26">
        <v>1202.63804050888</v>
      </c>
    </row>
    <row r="60" spans="2:8">
      <c r="B60" s="24">
        <v>48</v>
      </c>
      <c r="C60" s="25">
        <v>46019</v>
      </c>
      <c r="D60" s="26">
        <v>1202.63804050888</v>
      </c>
      <c r="E60" s="26">
        <v>95.5058108589112</v>
      </c>
      <c r="F60" s="26">
        <v>89.9937198399121</v>
      </c>
      <c r="G60" s="26">
        <v>5.51209101899907</v>
      </c>
      <c r="H60" s="26">
        <v>1112.64432066897</v>
      </c>
    </row>
    <row r="61" spans="2:8">
      <c r="B61" s="24">
        <v>49</v>
      </c>
      <c r="C61" s="25">
        <v>46050</v>
      </c>
      <c r="D61" s="26">
        <v>1112.64432066897</v>
      </c>
      <c r="E61" s="26">
        <v>95.5058108589112</v>
      </c>
      <c r="F61" s="26">
        <v>90.4061910558451</v>
      </c>
      <c r="G61" s="26">
        <v>5.09961980306614</v>
      </c>
      <c r="H61" s="26">
        <v>1022.23812961312</v>
      </c>
    </row>
    <row r="62" spans="2:8">
      <c r="B62" s="24">
        <v>50</v>
      </c>
      <c r="C62" s="25">
        <v>46081</v>
      </c>
      <c r="D62" s="26">
        <v>1022.23812961312</v>
      </c>
      <c r="E62" s="26">
        <v>95.5058108589112</v>
      </c>
      <c r="F62" s="26">
        <v>90.820552764851</v>
      </c>
      <c r="G62" s="26">
        <v>4.68525809406019</v>
      </c>
      <c r="H62" s="26">
        <v>931.417576848273</v>
      </c>
    </row>
    <row r="63" spans="2:8">
      <c r="B63" s="24">
        <v>51</v>
      </c>
      <c r="C63" s="25">
        <v>46109</v>
      </c>
      <c r="D63" s="26">
        <v>931.417576848273</v>
      </c>
      <c r="E63" s="26">
        <v>95.5058108589112</v>
      </c>
      <c r="F63" s="26">
        <v>91.2368136316899</v>
      </c>
      <c r="G63" s="26">
        <v>4.26899722722129</v>
      </c>
      <c r="H63" s="26">
        <v>840.180763216583</v>
      </c>
    </row>
    <row r="64" spans="2:8">
      <c r="B64" s="24">
        <v>52</v>
      </c>
      <c r="C64" s="25">
        <v>46140</v>
      </c>
      <c r="D64" s="26">
        <v>840.180763216583</v>
      </c>
      <c r="E64" s="26">
        <v>95.5058108589112</v>
      </c>
      <c r="F64" s="26">
        <v>91.6549823608352</v>
      </c>
      <c r="G64" s="26">
        <v>3.85082849807604</v>
      </c>
      <c r="H64" s="26">
        <v>748.525780855747</v>
      </c>
    </row>
    <row r="65" spans="2:8">
      <c r="B65" s="24">
        <v>53</v>
      </c>
      <c r="C65" s="25">
        <v>46170</v>
      </c>
      <c r="D65" s="26">
        <v>748.525780855747</v>
      </c>
      <c r="E65" s="26">
        <v>95.5058108589112</v>
      </c>
      <c r="F65" s="26">
        <v>92.0750676966557</v>
      </c>
      <c r="G65" s="26">
        <v>3.43074316225555</v>
      </c>
      <c r="H65" s="26">
        <v>656.450713159089</v>
      </c>
    </row>
    <row r="66" spans="2:8">
      <c r="B66" s="24">
        <v>54</v>
      </c>
      <c r="C66" s="25">
        <v>46201</v>
      </c>
      <c r="D66" s="26">
        <v>656.450713159089</v>
      </c>
      <c r="E66" s="26">
        <v>95.5058108589112</v>
      </c>
      <c r="F66" s="26">
        <v>92.4970784235987</v>
      </c>
      <c r="G66" s="26">
        <v>3.00873243531254</v>
      </c>
      <c r="H66" s="26">
        <v>563.953634735491</v>
      </c>
    </row>
    <row r="67" spans="2:8">
      <c r="B67" s="24">
        <v>55</v>
      </c>
      <c r="C67" s="25">
        <v>46231</v>
      </c>
      <c r="D67" s="26">
        <v>563.953634735491</v>
      </c>
      <c r="E67" s="26">
        <v>95.5058108589112</v>
      </c>
      <c r="F67" s="26">
        <v>92.9210233663735</v>
      </c>
      <c r="G67" s="26">
        <v>2.58478749253771</v>
      </c>
      <c r="H67" s="26">
        <v>471.032611369119</v>
      </c>
    </row>
    <row r="68" spans="2:8">
      <c r="B68" s="24">
        <v>56</v>
      </c>
      <c r="C68" s="25">
        <v>46262</v>
      </c>
      <c r="D68" s="26">
        <v>471.032611369119</v>
      </c>
      <c r="E68" s="26">
        <v>95.5058108589112</v>
      </c>
      <c r="F68" s="26">
        <v>93.346911390136</v>
      </c>
      <c r="G68" s="26">
        <v>2.15889946877517</v>
      </c>
      <c r="H68" s="26">
        <v>377.685699978983</v>
      </c>
    </row>
    <row r="69" spans="2:8">
      <c r="B69" s="24">
        <v>57</v>
      </c>
      <c r="C69" s="25">
        <v>46293</v>
      </c>
      <c r="D69" s="26">
        <v>377.685699978983</v>
      </c>
      <c r="E69" s="26">
        <v>95.5058108589112</v>
      </c>
      <c r="F69" s="26">
        <v>93.7747514006742</v>
      </c>
      <c r="G69" s="26">
        <v>1.73105945823705</v>
      </c>
      <c r="H69" s="26">
        <v>283.910948578308</v>
      </c>
    </row>
    <row r="70" spans="2:8">
      <c r="B70" s="24">
        <v>58</v>
      </c>
      <c r="C70" s="25">
        <v>46323</v>
      </c>
      <c r="D70" s="26">
        <v>283.910948578308</v>
      </c>
      <c r="E70" s="26">
        <v>95.5058108589112</v>
      </c>
      <c r="F70" s="26">
        <v>94.2045523445939</v>
      </c>
      <c r="G70" s="26">
        <v>1.30125851431729</v>
      </c>
      <c r="H70" s="26">
        <v>189.706396233715</v>
      </c>
    </row>
    <row r="71" spans="2:8">
      <c r="B71" s="24">
        <v>59</v>
      </c>
      <c r="C71" s="25">
        <v>46354</v>
      </c>
      <c r="D71" s="26">
        <v>189.706396233715</v>
      </c>
      <c r="E71" s="26">
        <v>95.5058108589112</v>
      </c>
      <c r="F71" s="26">
        <v>94.6363232095066</v>
      </c>
      <c r="G71" s="26">
        <v>0.869487649404566</v>
      </c>
      <c r="H71" s="26">
        <v>95.070073024207</v>
      </c>
    </row>
    <row r="72" spans="2:8">
      <c r="B72" s="24">
        <v>60</v>
      </c>
      <c r="C72" s="25">
        <v>46384</v>
      </c>
      <c r="D72" s="26">
        <v>95.070073024207</v>
      </c>
      <c r="E72" s="26">
        <v>95.5058108589112</v>
      </c>
      <c r="F72" s="26">
        <v>95.0700730242169</v>
      </c>
      <c r="G72" s="26">
        <v>0.435737834694327</v>
      </c>
      <c r="H72" s="26">
        <v>-9.09494701772928e-12</v>
      </c>
    </row>
    <row r="73" spans="2:8">
      <c r="B73" s="27" t="s">
        <v>106</v>
      </c>
      <c r="C73" s="28" t="s">
        <v>106</v>
      </c>
      <c r="D73" s="29" t="s">
        <v>106</v>
      </c>
      <c r="E73" s="29" t="s">
        <v>106</v>
      </c>
      <c r="F73" s="29" t="s">
        <v>106</v>
      </c>
      <c r="G73" s="29" t="s">
        <v>106</v>
      </c>
      <c r="H73" s="29" t="s">
        <v>106</v>
      </c>
    </row>
    <row r="74" spans="2:8">
      <c r="B74" s="27" t="s">
        <v>106</v>
      </c>
      <c r="C74" s="28" t="s">
        <v>106</v>
      </c>
      <c r="D74" s="29" t="s">
        <v>106</v>
      </c>
      <c r="E74" s="29" t="s">
        <v>106</v>
      </c>
      <c r="F74" s="29" t="s">
        <v>106</v>
      </c>
      <c r="G74" s="29" t="s">
        <v>106</v>
      </c>
      <c r="H74" s="29" t="s">
        <v>106</v>
      </c>
    </row>
    <row r="75" spans="2:8">
      <c r="B75" s="27" t="s">
        <v>106</v>
      </c>
      <c r="C75" s="28" t="s">
        <v>106</v>
      </c>
      <c r="D75" s="29" t="s">
        <v>106</v>
      </c>
      <c r="E75" s="29" t="s">
        <v>106</v>
      </c>
      <c r="F75" s="29" t="s">
        <v>106</v>
      </c>
      <c r="G75" s="29" t="s">
        <v>106</v>
      </c>
      <c r="H75" s="29" t="s">
        <v>106</v>
      </c>
    </row>
    <row r="76" spans="2:8">
      <c r="B76" s="27" t="s">
        <v>106</v>
      </c>
      <c r="C76" s="28" t="s">
        <v>106</v>
      </c>
      <c r="D76" s="29" t="s">
        <v>106</v>
      </c>
      <c r="E76" s="29" t="s">
        <v>106</v>
      </c>
      <c r="F76" s="29" t="s">
        <v>106</v>
      </c>
      <c r="G76" s="29" t="s">
        <v>106</v>
      </c>
      <c r="H76" s="29" t="s">
        <v>106</v>
      </c>
    </row>
    <row r="77" spans="2:8">
      <c r="B77" s="27" t="s">
        <v>106</v>
      </c>
      <c r="C77" s="28" t="s">
        <v>106</v>
      </c>
      <c r="D77" s="29" t="s">
        <v>106</v>
      </c>
      <c r="E77" s="29" t="s">
        <v>106</v>
      </c>
      <c r="F77" s="29" t="s">
        <v>106</v>
      </c>
      <c r="G77" s="29" t="s">
        <v>106</v>
      </c>
      <c r="H77" s="29" t="s">
        <v>106</v>
      </c>
    </row>
    <row r="78" spans="2:8">
      <c r="B78" s="27" t="s">
        <v>106</v>
      </c>
      <c r="C78" s="28" t="s">
        <v>106</v>
      </c>
      <c r="D78" s="29" t="s">
        <v>106</v>
      </c>
      <c r="E78" s="29" t="s">
        <v>106</v>
      </c>
      <c r="F78" s="29" t="s">
        <v>106</v>
      </c>
      <c r="G78" s="29" t="s">
        <v>106</v>
      </c>
      <c r="H78" s="29" t="s">
        <v>106</v>
      </c>
    </row>
    <row r="79" spans="2:8">
      <c r="B79" s="27" t="s">
        <v>106</v>
      </c>
      <c r="C79" s="28" t="s">
        <v>106</v>
      </c>
      <c r="D79" s="29" t="s">
        <v>106</v>
      </c>
      <c r="E79" s="29" t="s">
        <v>106</v>
      </c>
      <c r="F79" s="29" t="s">
        <v>106</v>
      </c>
      <c r="G79" s="29" t="s">
        <v>106</v>
      </c>
      <c r="H79" s="29" t="s">
        <v>106</v>
      </c>
    </row>
    <row r="80" spans="2:8">
      <c r="B80" s="27" t="s">
        <v>106</v>
      </c>
      <c r="C80" s="28" t="s">
        <v>106</v>
      </c>
      <c r="D80" s="29" t="s">
        <v>106</v>
      </c>
      <c r="E80" s="29" t="s">
        <v>106</v>
      </c>
      <c r="F80" s="29" t="s">
        <v>106</v>
      </c>
      <c r="G80" s="29" t="s">
        <v>106</v>
      </c>
      <c r="H80" s="29" t="s">
        <v>106</v>
      </c>
    </row>
    <row r="81" spans="2:8">
      <c r="B81" s="27" t="s">
        <v>106</v>
      </c>
      <c r="C81" s="28" t="s">
        <v>106</v>
      </c>
      <c r="D81" s="29" t="s">
        <v>106</v>
      </c>
      <c r="E81" s="29" t="s">
        <v>106</v>
      </c>
      <c r="F81" s="29" t="s">
        <v>106</v>
      </c>
      <c r="G81" s="29" t="s">
        <v>106</v>
      </c>
      <c r="H81" s="29" t="s">
        <v>106</v>
      </c>
    </row>
    <row r="82" spans="2:8">
      <c r="B82" s="27" t="s">
        <v>106</v>
      </c>
      <c r="C82" s="28" t="s">
        <v>106</v>
      </c>
      <c r="D82" s="29" t="s">
        <v>106</v>
      </c>
      <c r="E82" s="29" t="s">
        <v>106</v>
      </c>
      <c r="F82" s="29" t="s">
        <v>106</v>
      </c>
      <c r="G82" s="29" t="s">
        <v>106</v>
      </c>
      <c r="H82" s="29" t="s">
        <v>106</v>
      </c>
    </row>
    <row r="83" spans="2:8">
      <c r="B83" s="27" t="s">
        <v>106</v>
      </c>
      <c r="C83" s="28" t="s">
        <v>106</v>
      </c>
      <c r="D83" s="29" t="s">
        <v>106</v>
      </c>
      <c r="E83" s="29" t="s">
        <v>106</v>
      </c>
      <c r="F83" s="29" t="s">
        <v>106</v>
      </c>
      <c r="G83" s="29" t="s">
        <v>106</v>
      </c>
      <c r="H83" s="29" t="s">
        <v>106</v>
      </c>
    </row>
    <row r="84" spans="2:8">
      <c r="B84" s="27" t="s">
        <v>106</v>
      </c>
      <c r="C84" s="28" t="s">
        <v>106</v>
      </c>
      <c r="D84" s="29" t="s">
        <v>106</v>
      </c>
      <c r="E84" s="29" t="s">
        <v>106</v>
      </c>
      <c r="F84" s="29" t="s">
        <v>106</v>
      </c>
      <c r="G84" s="29" t="s">
        <v>106</v>
      </c>
      <c r="H84" s="29" t="s">
        <v>106</v>
      </c>
    </row>
    <row r="85" spans="2:8">
      <c r="B85" s="27" t="s">
        <v>106</v>
      </c>
      <c r="C85" s="28" t="s">
        <v>106</v>
      </c>
      <c r="D85" s="29" t="s">
        <v>106</v>
      </c>
      <c r="E85" s="29" t="s">
        <v>106</v>
      </c>
      <c r="F85" s="29" t="s">
        <v>106</v>
      </c>
      <c r="G85" s="29" t="s">
        <v>106</v>
      </c>
      <c r="H85" s="29" t="s">
        <v>106</v>
      </c>
    </row>
    <row r="86" spans="2:8">
      <c r="B86" s="27" t="s">
        <v>106</v>
      </c>
      <c r="C86" s="28" t="s">
        <v>106</v>
      </c>
      <c r="D86" s="29" t="s">
        <v>106</v>
      </c>
      <c r="E86" s="29" t="s">
        <v>106</v>
      </c>
      <c r="F86" s="29" t="s">
        <v>106</v>
      </c>
      <c r="G86" s="29" t="s">
        <v>106</v>
      </c>
      <c r="H86" s="29" t="s">
        <v>106</v>
      </c>
    </row>
    <row r="87" spans="2:8">
      <c r="B87" s="27" t="s">
        <v>106</v>
      </c>
      <c r="C87" s="28" t="s">
        <v>106</v>
      </c>
      <c r="D87" s="29" t="s">
        <v>106</v>
      </c>
      <c r="E87" s="29" t="s">
        <v>106</v>
      </c>
      <c r="F87" s="29" t="s">
        <v>106</v>
      </c>
      <c r="G87" s="29" t="s">
        <v>106</v>
      </c>
      <c r="H87" s="29" t="s">
        <v>106</v>
      </c>
    </row>
    <row r="88" spans="2:8">
      <c r="B88" s="27" t="s">
        <v>106</v>
      </c>
      <c r="C88" s="28" t="s">
        <v>106</v>
      </c>
      <c r="D88" s="29" t="s">
        <v>106</v>
      </c>
      <c r="E88" s="29" t="s">
        <v>106</v>
      </c>
      <c r="F88" s="29" t="s">
        <v>106</v>
      </c>
      <c r="G88" s="29" t="s">
        <v>106</v>
      </c>
      <c r="H88" s="29" t="s">
        <v>106</v>
      </c>
    </row>
    <row r="89" spans="2:8">
      <c r="B89" s="27" t="s">
        <v>106</v>
      </c>
      <c r="C89" s="28" t="s">
        <v>106</v>
      </c>
      <c r="D89" s="29" t="s">
        <v>106</v>
      </c>
      <c r="E89" s="29" t="s">
        <v>106</v>
      </c>
      <c r="F89" s="29" t="s">
        <v>106</v>
      </c>
      <c r="G89" s="29" t="s">
        <v>106</v>
      </c>
      <c r="H89" s="29" t="s">
        <v>106</v>
      </c>
    </row>
    <row r="90" spans="2:8">
      <c r="B90" s="27" t="s">
        <v>106</v>
      </c>
      <c r="C90" s="28" t="s">
        <v>106</v>
      </c>
      <c r="D90" s="29" t="s">
        <v>106</v>
      </c>
      <c r="E90" s="29" t="s">
        <v>106</v>
      </c>
      <c r="F90" s="29" t="s">
        <v>106</v>
      </c>
      <c r="G90" s="29" t="s">
        <v>106</v>
      </c>
      <c r="H90" s="29" t="s">
        <v>106</v>
      </c>
    </row>
    <row r="91" spans="2:8">
      <c r="B91" s="27" t="s">
        <v>106</v>
      </c>
      <c r="C91" s="28" t="s">
        <v>106</v>
      </c>
      <c r="D91" s="29" t="s">
        <v>106</v>
      </c>
      <c r="E91" s="29" t="s">
        <v>106</v>
      </c>
      <c r="F91" s="29" t="s">
        <v>106</v>
      </c>
      <c r="G91" s="29" t="s">
        <v>106</v>
      </c>
      <c r="H91" s="29" t="s">
        <v>106</v>
      </c>
    </row>
    <row r="92" spans="2:8">
      <c r="B92" s="27" t="s">
        <v>106</v>
      </c>
      <c r="C92" s="28" t="s">
        <v>106</v>
      </c>
      <c r="D92" s="29" t="s">
        <v>106</v>
      </c>
      <c r="E92" s="29" t="s">
        <v>106</v>
      </c>
      <c r="F92" s="29" t="s">
        <v>106</v>
      </c>
      <c r="G92" s="29" t="s">
        <v>106</v>
      </c>
      <c r="H92" s="29" t="s">
        <v>106</v>
      </c>
    </row>
    <row r="93" spans="2:8">
      <c r="B93" s="27" t="s">
        <v>106</v>
      </c>
      <c r="C93" s="28" t="s">
        <v>106</v>
      </c>
      <c r="D93" s="29" t="s">
        <v>106</v>
      </c>
      <c r="E93" s="29" t="s">
        <v>106</v>
      </c>
      <c r="F93" s="29" t="s">
        <v>106</v>
      </c>
      <c r="G93" s="29" t="s">
        <v>106</v>
      </c>
      <c r="H93" s="29" t="s">
        <v>106</v>
      </c>
    </row>
    <row r="94" spans="2:8">
      <c r="B94" s="27" t="s">
        <v>106</v>
      </c>
      <c r="C94" s="28" t="s">
        <v>106</v>
      </c>
      <c r="D94" s="29" t="s">
        <v>106</v>
      </c>
      <c r="E94" s="29" t="s">
        <v>106</v>
      </c>
      <c r="F94" s="29" t="s">
        <v>106</v>
      </c>
      <c r="G94" s="29" t="s">
        <v>106</v>
      </c>
      <c r="H94" s="29" t="s">
        <v>106</v>
      </c>
    </row>
    <row r="95" spans="2:8">
      <c r="B95" s="27" t="s">
        <v>106</v>
      </c>
      <c r="C95" s="28" t="s">
        <v>106</v>
      </c>
      <c r="D95" s="29" t="s">
        <v>106</v>
      </c>
      <c r="E95" s="29" t="s">
        <v>106</v>
      </c>
      <c r="F95" s="29" t="s">
        <v>106</v>
      </c>
      <c r="G95" s="29" t="s">
        <v>106</v>
      </c>
      <c r="H95" s="29" t="s">
        <v>106</v>
      </c>
    </row>
    <row r="96" spans="2:8">
      <c r="B96" s="27" t="s">
        <v>106</v>
      </c>
      <c r="C96" s="28" t="s">
        <v>106</v>
      </c>
      <c r="D96" s="29" t="s">
        <v>106</v>
      </c>
      <c r="E96" s="29" t="s">
        <v>106</v>
      </c>
      <c r="F96" s="29" t="s">
        <v>106</v>
      </c>
      <c r="G96" s="29" t="s">
        <v>106</v>
      </c>
      <c r="H96" s="29" t="s">
        <v>106</v>
      </c>
    </row>
    <row r="97" spans="2:8">
      <c r="B97" s="27" t="s">
        <v>106</v>
      </c>
      <c r="C97" s="28" t="s">
        <v>106</v>
      </c>
      <c r="D97" s="29" t="s">
        <v>106</v>
      </c>
      <c r="E97" s="29" t="s">
        <v>106</v>
      </c>
      <c r="F97" s="29" t="s">
        <v>106</v>
      </c>
      <c r="G97" s="29" t="s">
        <v>106</v>
      </c>
      <c r="H97" s="29" t="s">
        <v>106</v>
      </c>
    </row>
    <row r="98" spans="2:8">
      <c r="B98" s="27" t="s">
        <v>106</v>
      </c>
      <c r="C98" s="28" t="s">
        <v>106</v>
      </c>
      <c r="D98" s="29" t="s">
        <v>106</v>
      </c>
      <c r="E98" s="29" t="s">
        <v>106</v>
      </c>
      <c r="F98" s="29" t="s">
        <v>106</v>
      </c>
      <c r="G98" s="29" t="s">
        <v>106</v>
      </c>
      <c r="H98" s="29" t="s">
        <v>106</v>
      </c>
    </row>
    <row r="99" spans="2:8">
      <c r="B99" s="27" t="s">
        <v>106</v>
      </c>
      <c r="C99" s="28" t="s">
        <v>106</v>
      </c>
      <c r="D99" s="29" t="s">
        <v>106</v>
      </c>
      <c r="E99" s="29" t="s">
        <v>106</v>
      </c>
      <c r="F99" s="29" t="s">
        <v>106</v>
      </c>
      <c r="G99" s="29" t="s">
        <v>106</v>
      </c>
      <c r="H99" s="29" t="s">
        <v>106</v>
      </c>
    </row>
    <row r="100" spans="2:8">
      <c r="B100" s="27" t="s">
        <v>106</v>
      </c>
      <c r="C100" s="28" t="s">
        <v>106</v>
      </c>
      <c r="D100" s="29" t="s">
        <v>106</v>
      </c>
      <c r="E100" s="29" t="s">
        <v>106</v>
      </c>
      <c r="F100" s="29" t="s">
        <v>106</v>
      </c>
      <c r="G100" s="29" t="s">
        <v>106</v>
      </c>
      <c r="H100" s="29" t="s">
        <v>106</v>
      </c>
    </row>
    <row r="101" spans="2:8">
      <c r="B101" s="27" t="s">
        <v>106</v>
      </c>
      <c r="C101" s="28" t="s">
        <v>106</v>
      </c>
      <c r="D101" s="29" t="s">
        <v>106</v>
      </c>
      <c r="E101" s="29" t="s">
        <v>106</v>
      </c>
      <c r="F101" s="29" t="s">
        <v>106</v>
      </c>
      <c r="G101" s="29" t="s">
        <v>106</v>
      </c>
      <c r="H101" s="29" t="s">
        <v>106</v>
      </c>
    </row>
    <row r="102" spans="2:8">
      <c r="B102" s="27" t="s">
        <v>106</v>
      </c>
      <c r="C102" s="28" t="s">
        <v>106</v>
      </c>
      <c r="D102" s="29" t="s">
        <v>106</v>
      </c>
      <c r="E102" s="29" t="s">
        <v>106</v>
      </c>
      <c r="F102" s="29" t="s">
        <v>106</v>
      </c>
      <c r="G102" s="29" t="s">
        <v>106</v>
      </c>
      <c r="H102" s="29" t="s">
        <v>106</v>
      </c>
    </row>
    <row r="103" spans="2:8">
      <c r="B103" s="27" t="s">
        <v>106</v>
      </c>
      <c r="C103" s="28" t="s">
        <v>106</v>
      </c>
      <c r="D103" s="29" t="s">
        <v>106</v>
      </c>
      <c r="E103" s="29" t="s">
        <v>106</v>
      </c>
      <c r="F103" s="29" t="s">
        <v>106</v>
      </c>
      <c r="G103" s="29" t="s">
        <v>106</v>
      </c>
      <c r="H103" s="29" t="s">
        <v>106</v>
      </c>
    </row>
    <row r="104" spans="2:8">
      <c r="B104" s="27" t="s">
        <v>106</v>
      </c>
      <c r="C104" s="28" t="s">
        <v>106</v>
      </c>
      <c r="D104" s="29" t="s">
        <v>106</v>
      </c>
      <c r="E104" s="29" t="s">
        <v>106</v>
      </c>
      <c r="F104" s="29" t="s">
        <v>106</v>
      </c>
      <c r="G104" s="29" t="s">
        <v>106</v>
      </c>
      <c r="H104" s="29" t="s">
        <v>106</v>
      </c>
    </row>
    <row r="105" spans="2:8">
      <c r="B105" s="27" t="s">
        <v>106</v>
      </c>
      <c r="C105" s="28" t="s">
        <v>106</v>
      </c>
      <c r="D105" s="29" t="s">
        <v>106</v>
      </c>
      <c r="E105" s="29" t="s">
        <v>106</v>
      </c>
      <c r="F105" s="29" t="s">
        <v>106</v>
      </c>
      <c r="G105" s="29" t="s">
        <v>106</v>
      </c>
      <c r="H105" s="29" t="s">
        <v>106</v>
      </c>
    </row>
    <row r="106" spans="2:8">
      <c r="B106" s="27" t="s">
        <v>106</v>
      </c>
      <c r="C106" s="28" t="s">
        <v>106</v>
      </c>
      <c r="D106" s="29" t="s">
        <v>106</v>
      </c>
      <c r="E106" s="29" t="s">
        <v>106</v>
      </c>
      <c r="F106" s="29" t="s">
        <v>106</v>
      </c>
      <c r="G106" s="29" t="s">
        <v>106</v>
      </c>
      <c r="H106" s="29" t="s">
        <v>106</v>
      </c>
    </row>
    <row r="107" spans="2:8">
      <c r="B107" s="27" t="s">
        <v>106</v>
      </c>
      <c r="C107" s="28" t="s">
        <v>106</v>
      </c>
      <c r="D107" s="29" t="s">
        <v>106</v>
      </c>
      <c r="E107" s="29" t="s">
        <v>106</v>
      </c>
      <c r="F107" s="29" t="s">
        <v>106</v>
      </c>
      <c r="G107" s="29" t="s">
        <v>106</v>
      </c>
      <c r="H107" s="29" t="s">
        <v>106</v>
      </c>
    </row>
    <row r="108" spans="2:8">
      <c r="B108" s="27" t="s">
        <v>106</v>
      </c>
      <c r="C108" s="28" t="s">
        <v>106</v>
      </c>
      <c r="D108" s="29" t="s">
        <v>106</v>
      </c>
      <c r="E108" s="29" t="s">
        <v>106</v>
      </c>
      <c r="F108" s="29" t="s">
        <v>106</v>
      </c>
      <c r="G108" s="29" t="s">
        <v>106</v>
      </c>
      <c r="H108" s="29" t="s">
        <v>106</v>
      </c>
    </row>
    <row r="109" spans="2:8">
      <c r="B109" s="27" t="s">
        <v>106</v>
      </c>
      <c r="C109" s="28" t="s">
        <v>106</v>
      </c>
      <c r="D109" s="29" t="s">
        <v>106</v>
      </c>
      <c r="E109" s="29" t="s">
        <v>106</v>
      </c>
      <c r="F109" s="29" t="s">
        <v>106</v>
      </c>
      <c r="G109" s="29" t="s">
        <v>106</v>
      </c>
      <c r="H109" s="29" t="s">
        <v>106</v>
      </c>
    </row>
    <row r="110" spans="2:8">
      <c r="B110" s="27" t="s">
        <v>106</v>
      </c>
      <c r="C110" s="28" t="s">
        <v>106</v>
      </c>
      <c r="D110" s="29" t="s">
        <v>106</v>
      </c>
      <c r="E110" s="29" t="s">
        <v>106</v>
      </c>
      <c r="F110" s="29" t="s">
        <v>106</v>
      </c>
      <c r="G110" s="29" t="s">
        <v>106</v>
      </c>
      <c r="H110" s="29" t="s">
        <v>106</v>
      </c>
    </row>
    <row r="111" spans="2:8">
      <c r="B111" s="27" t="s">
        <v>106</v>
      </c>
      <c r="C111" s="28" t="s">
        <v>106</v>
      </c>
      <c r="D111" s="29" t="s">
        <v>106</v>
      </c>
      <c r="E111" s="29" t="s">
        <v>106</v>
      </c>
      <c r="F111" s="29" t="s">
        <v>106</v>
      </c>
      <c r="G111" s="29" t="s">
        <v>106</v>
      </c>
      <c r="H111" s="29" t="s">
        <v>106</v>
      </c>
    </row>
    <row r="112" spans="2:8">
      <c r="B112" s="27" t="s">
        <v>106</v>
      </c>
      <c r="C112" s="28" t="s">
        <v>106</v>
      </c>
      <c r="D112" s="29" t="s">
        <v>106</v>
      </c>
      <c r="E112" s="29" t="s">
        <v>106</v>
      </c>
      <c r="F112" s="29" t="s">
        <v>106</v>
      </c>
      <c r="G112" s="29" t="s">
        <v>106</v>
      </c>
      <c r="H112" s="29" t="s">
        <v>106</v>
      </c>
    </row>
    <row r="113" spans="2:8">
      <c r="B113" s="27" t="s">
        <v>106</v>
      </c>
      <c r="C113" s="28" t="s">
        <v>106</v>
      </c>
      <c r="D113" s="29" t="s">
        <v>106</v>
      </c>
      <c r="E113" s="29" t="s">
        <v>106</v>
      </c>
      <c r="F113" s="29" t="s">
        <v>106</v>
      </c>
      <c r="G113" s="29" t="s">
        <v>106</v>
      </c>
      <c r="H113" s="29" t="s">
        <v>106</v>
      </c>
    </row>
    <row r="114" spans="2:8">
      <c r="B114" s="27" t="s">
        <v>106</v>
      </c>
      <c r="C114" s="28" t="s">
        <v>106</v>
      </c>
      <c r="D114" s="29" t="s">
        <v>106</v>
      </c>
      <c r="E114" s="29" t="s">
        <v>106</v>
      </c>
      <c r="F114" s="29" t="s">
        <v>106</v>
      </c>
      <c r="G114" s="29" t="s">
        <v>106</v>
      </c>
      <c r="H114" s="29" t="s">
        <v>106</v>
      </c>
    </row>
    <row r="115" spans="2:8">
      <c r="B115" s="27" t="s">
        <v>106</v>
      </c>
      <c r="C115" s="28" t="s">
        <v>106</v>
      </c>
      <c r="D115" s="29" t="s">
        <v>106</v>
      </c>
      <c r="E115" s="29" t="s">
        <v>106</v>
      </c>
      <c r="F115" s="29" t="s">
        <v>106</v>
      </c>
      <c r="G115" s="29" t="s">
        <v>106</v>
      </c>
      <c r="H115" s="29" t="s">
        <v>106</v>
      </c>
    </row>
    <row r="116" spans="2:8">
      <c r="B116" s="27" t="s">
        <v>106</v>
      </c>
      <c r="C116" s="28" t="s">
        <v>106</v>
      </c>
      <c r="D116" s="29" t="s">
        <v>106</v>
      </c>
      <c r="E116" s="29" t="s">
        <v>106</v>
      </c>
      <c r="F116" s="29" t="s">
        <v>106</v>
      </c>
      <c r="G116" s="29" t="s">
        <v>106</v>
      </c>
      <c r="H116" s="29" t="s">
        <v>106</v>
      </c>
    </row>
    <row r="117" spans="2:8">
      <c r="B117" s="27" t="s">
        <v>106</v>
      </c>
      <c r="C117" s="28" t="s">
        <v>106</v>
      </c>
      <c r="D117" s="29" t="s">
        <v>106</v>
      </c>
      <c r="E117" s="29" t="s">
        <v>106</v>
      </c>
      <c r="F117" s="29" t="s">
        <v>106</v>
      </c>
      <c r="G117" s="29" t="s">
        <v>106</v>
      </c>
      <c r="H117" s="29" t="s">
        <v>106</v>
      </c>
    </row>
    <row r="118" spans="2:8">
      <c r="B118" s="27" t="s">
        <v>106</v>
      </c>
      <c r="C118" s="28" t="s">
        <v>106</v>
      </c>
      <c r="D118" s="29" t="s">
        <v>106</v>
      </c>
      <c r="E118" s="29" t="s">
        <v>106</v>
      </c>
      <c r="F118" s="29" t="s">
        <v>106</v>
      </c>
      <c r="G118" s="29" t="s">
        <v>106</v>
      </c>
      <c r="H118" s="29" t="s">
        <v>106</v>
      </c>
    </row>
    <row r="119" spans="2:8">
      <c r="B119" s="27" t="s">
        <v>106</v>
      </c>
      <c r="C119" s="28" t="s">
        <v>106</v>
      </c>
      <c r="D119" s="29" t="s">
        <v>106</v>
      </c>
      <c r="E119" s="29" t="s">
        <v>106</v>
      </c>
      <c r="F119" s="29" t="s">
        <v>106</v>
      </c>
      <c r="G119" s="29" t="s">
        <v>106</v>
      </c>
      <c r="H119" s="29" t="s">
        <v>106</v>
      </c>
    </row>
    <row r="120" spans="2:8">
      <c r="B120" s="27" t="s">
        <v>106</v>
      </c>
      <c r="C120" s="28" t="s">
        <v>106</v>
      </c>
      <c r="D120" s="29" t="s">
        <v>106</v>
      </c>
      <c r="E120" s="29" t="s">
        <v>106</v>
      </c>
      <c r="F120" s="29" t="s">
        <v>106</v>
      </c>
      <c r="G120" s="29" t="s">
        <v>106</v>
      </c>
      <c r="H120" s="29" t="s">
        <v>106</v>
      </c>
    </row>
    <row r="121" spans="2:8">
      <c r="B121" s="27" t="s">
        <v>106</v>
      </c>
      <c r="C121" s="28" t="s">
        <v>106</v>
      </c>
      <c r="D121" s="29" t="s">
        <v>106</v>
      </c>
      <c r="E121" s="29" t="s">
        <v>106</v>
      </c>
      <c r="F121" s="29" t="s">
        <v>106</v>
      </c>
      <c r="G121" s="29" t="s">
        <v>106</v>
      </c>
      <c r="H121" s="29" t="s">
        <v>106</v>
      </c>
    </row>
    <row r="122" spans="2:8">
      <c r="B122" s="27" t="s">
        <v>106</v>
      </c>
      <c r="C122" s="28" t="s">
        <v>106</v>
      </c>
      <c r="D122" s="29" t="s">
        <v>106</v>
      </c>
      <c r="E122" s="29" t="s">
        <v>106</v>
      </c>
      <c r="F122" s="29" t="s">
        <v>106</v>
      </c>
      <c r="G122" s="29" t="s">
        <v>106</v>
      </c>
      <c r="H122" s="29" t="s">
        <v>106</v>
      </c>
    </row>
    <row r="123" spans="2:8">
      <c r="B123" s="27" t="s">
        <v>106</v>
      </c>
      <c r="C123" s="28" t="s">
        <v>106</v>
      </c>
      <c r="D123" s="29" t="s">
        <v>106</v>
      </c>
      <c r="E123" s="29" t="s">
        <v>106</v>
      </c>
      <c r="F123" s="29" t="s">
        <v>106</v>
      </c>
      <c r="G123" s="29" t="s">
        <v>106</v>
      </c>
      <c r="H123" s="29" t="s">
        <v>106</v>
      </c>
    </row>
    <row r="124" spans="2:8">
      <c r="B124" s="27" t="s">
        <v>106</v>
      </c>
      <c r="C124" s="28" t="s">
        <v>106</v>
      </c>
      <c r="D124" s="29" t="s">
        <v>106</v>
      </c>
      <c r="E124" s="29" t="s">
        <v>106</v>
      </c>
      <c r="F124" s="29" t="s">
        <v>106</v>
      </c>
      <c r="G124" s="29" t="s">
        <v>106</v>
      </c>
      <c r="H124" s="29" t="s">
        <v>106</v>
      </c>
    </row>
    <row r="125" spans="2:8">
      <c r="B125" s="27" t="s">
        <v>106</v>
      </c>
      <c r="C125" s="28" t="s">
        <v>106</v>
      </c>
      <c r="D125" s="29" t="s">
        <v>106</v>
      </c>
      <c r="E125" s="29" t="s">
        <v>106</v>
      </c>
      <c r="F125" s="29" t="s">
        <v>106</v>
      </c>
      <c r="G125" s="29" t="s">
        <v>106</v>
      </c>
      <c r="H125" s="29" t="s">
        <v>106</v>
      </c>
    </row>
    <row r="126" spans="2:8">
      <c r="B126" s="27" t="s">
        <v>106</v>
      </c>
      <c r="C126" s="28" t="s">
        <v>106</v>
      </c>
      <c r="D126" s="29" t="s">
        <v>106</v>
      </c>
      <c r="E126" s="29" t="s">
        <v>106</v>
      </c>
      <c r="F126" s="29" t="s">
        <v>106</v>
      </c>
      <c r="G126" s="29" t="s">
        <v>106</v>
      </c>
      <c r="H126" s="29" t="s">
        <v>106</v>
      </c>
    </row>
    <row r="127" spans="2:8">
      <c r="B127" s="27" t="s">
        <v>106</v>
      </c>
      <c r="C127" s="28" t="s">
        <v>106</v>
      </c>
      <c r="D127" s="29" t="s">
        <v>106</v>
      </c>
      <c r="E127" s="29" t="s">
        <v>106</v>
      </c>
      <c r="F127" s="29" t="s">
        <v>106</v>
      </c>
      <c r="G127" s="29" t="s">
        <v>106</v>
      </c>
      <c r="H127" s="29" t="s">
        <v>106</v>
      </c>
    </row>
    <row r="128" spans="2:8">
      <c r="B128" s="27" t="s">
        <v>106</v>
      </c>
      <c r="C128" s="28" t="s">
        <v>106</v>
      </c>
      <c r="D128" s="29" t="s">
        <v>106</v>
      </c>
      <c r="E128" s="29" t="s">
        <v>106</v>
      </c>
      <c r="F128" s="29" t="s">
        <v>106</v>
      </c>
      <c r="G128" s="29" t="s">
        <v>106</v>
      </c>
      <c r="H128" s="29" t="s">
        <v>106</v>
      </c>
    </row>
    <row r="129" spans="2:8">
      <c r="B129" s="27" t="s">
        <v>106</v>
      </c>
      <c r="C129" s="28" t="s">
        <v>106</v>
      </c>
      <c r="D129" s="29" t="s">
        <v>106</v>
      </c>
      <c r="E129" s="29" t="s">
        <v>106</v>
      </c>
      <c r="F129" s="29" t="s">
        <v>106</v>
      </c>
      <c r="G129" s="29" t="s">
        <v>106</v>
      </c>
      <c r="H129" s="29" t="s">
        <v>106</v>
      </c>
    </row>
    <row r="130" spans="2:8">
      <c r="B130" s="27" t="s">
        <v>106</v>
      </c>
      <c r="C130" s="28" t="s">
        <v>106</v>
      </c>
      <c r="D130" s="29" t="s">
        <v>106</v>
      </c>
      <c r="E130" s="29" t="s">
        <v>106</v>
      </c>
      <c r="F130" s="29" t="s">
        <v>106</v>
      </c>
      <c r="G130" s="29" t="s">
        <v>106</v>
      </c>
      <c r="H130" s="29" t="s">
        <v>106</v>
      </c>
    </row>
    <row r="131" spans="2:8">
      <c r="B131" s="27" t="s">
        <v>106</v>
      </c>
      <c r="C131" s="28" t="s">
        <v>106</v>
      </c>
      <c r="D131" s="29" t="s">
        <v>106</v>
      </c>
      <c r="E131" s="29" t="s">
        <v>106</v>
      </c>
      <c r="F131" s="29" t="s">
        <v>106</v>
      </c>
      <c r="G131" s="29" t="s">
        <v>106</v>
      </c>
      <c r="H131" s="29" t="s">
        <v>106</v>
      </c>
    </row>
    <row r="132" spans="2:8">
      <c r="B132" s="27" t="s">
        <v>106</v>
      </c>
      <c r="C132" s="28" t="s">
        <v>106</v>
      </c>
      <c r="D132" s="29" t="s">
        <v>106</v>
      </c>
      <c r="E132" s="29" t="s">
        <v>106</v>
      </c>
      <c r="F132" s="29" t="s">
        <v>106</v>
      </c>
      <c r="G132" s="29" t="s">
        <v>106</v>
      </c>
      <c r="H132" s="29" t="s">
        <v>106</v>
      </c>
    </row>
    <row r="133" spans="2:8">
      <c r="B133" s="27" t="s">
        <v>106</v>
      </c>
      <c r="C133" s="28" t="s">
        <v>106</v>
      </c>
      <c r="D133" s="29" t="s">
        <v>106</v>
      </c>
      <c r="E133" s="29" t="s">
        <v>106</v>
      </c>
      <c r="F133" s="29" t="s">
        <v>106</v>
      </c>
      <c r="G133" s="29" t="s">
        <v>106</v>
      </c>
      <c r="H133" s="29" t="s">
        <v>106</v>
      </c>
    </row>
    <row r="134" spans="2:8">
      <c r="B134" s="27" t="s">
        <v>106</v>
      </c>
      <c r="C134" s="28" t="s">
        <v>106</v>
      </c>
      <c r="D134" s="29" t="s">
        <v>106</v>
      </c>
      <c r="E134" s="29" t="s">
        <v>106</v>
      </c>
      <c r="F134" s="29" t="s">
        <v>106</v>
      </c>
      <c r="G134" s="29" t="s">
        <v>106</v>
      </c>
      <c r="H134" s="29" t="s">
        <v>106</v>
      </c>
    </row>
    <row r="135" spans="2:8">
      <c r="B135" s="27" t="s">
        <v>106</v>
      </c>
      <c r="C135" s="28" t="s">
        <v>106</v>
      </c>
      <c r="D135" s="29" t="s">
        <v>106</v>
      </c>
      <c r="E135" s="29" t="s">
        <v>106</v>
      </c>
      <c r="F135" s="29" t="s">
        <v>106</v>
      </c>
      <c r="G135" s="29" t="s">
        <v>106</v>
      </c>
      <c r="H135" s="29" t="s">
        <v>106</v>
      </c>
    </row>
    <row r="136" spans="2:8">
      <c r="B136" s="27" t="s">
        <v>106</v>
      </c>
      <c r="C136" s="28" t="s">
        <v>106</v>
      </c>
      <c r="D136" s="29" t="s">
        <v>106</v>
      </c>
      <c r="E136" s="29" t="s">
        <v>106</v>
      </c>
      <c r="F136" s="29" t="s">
        <v>106</v>
      </c>
      <c r="G136" s="29" t="s">
        <v>106</v>
      </c>
      <c r="H136" s="29" t="s">
        <v>106</v>
      </c>
    </row>
    <row r="137" spans="2:8">
      <c r="B137" s="27" t="s">
        <v>106</v>
      </c>
      <c r="C137" s="28" t="s">
        <v>106</v>
      </c>
      <c r="D137" s="29" t="s">
        <v>106</v>
      </c>
      <c r="E137" s="29" t="s">
        <v>106</v>
      </c>
      <c r="F137" s="29" t="s">
        <v>106</v>
      </c>
      <c r="G137" s="29" t="s">
        <v>106</v>
      </c>
      <c r="H137" s="29" t="s">
        <v>106</v>
      </c>
    </row>
    <row r="138" spans="2:8">
      <c r="B138" s="27" t="s">
        <v>106</v>
      </c>
      <c r="C138" s="28" t="s">
        <v>106</v>
      </c>
      <c r="D138" s="29" t="s">
        <v>106</v>
      </c>
      <c r="E138" s="29" t="s">
        <v>106</v>
      </c>
      <c r="F138" s="29" t="s">
        <v>106</v>
      </c>
      <c r="G138" s="29" t="s">
        <v>106</v>
      </c>
      <c r="H138" s="29" t="s">
        <v>106</v>
      </c>
    </row>
    <row r="139" spans="2:8">
      <c r="B139" s="27" t="s">
        <v>106</v>
      </c>
      <c r="C139" s="28" t="s">
        <v>106</v>
      </c>
      <c r="D139" s="29" t="s">
        <v>106</v>
      </c>
      <c r="E139" s="29" t="s">
        <v>106</v>
      </c>
      <c r="F139" s="29" t="s">
        <v>106</v>
      </c>
      <c r="G139" s="29" t="s">
        <v>106</v>
      </c>
      <c r="H139" s="29" t="s">
        <v>106</v>
      </c>
    </row>
    <row r="140" spans="2:8">
      <c r="B140" s="27" t="s">
        <v>106</v>
      </c>
      <c r="C140" s="28" t="s">
        <v>106</v>
      </c>
      <c r="D140" s="29" t="s">
        <v>106</v>
      </c>
      <c r="E140" s="29" t="s">
        <v>106</v>
      </c>
      <c r="F140" s="29" t="s">
        <v>106</v>
      </c>
      <c r="G140" s="29" t="s">
        <v>106</v>
      </c>
      <c r="H140" s="29" t="s">
        <v>106</v>
      </c>
    </row>
    <row r="141" spans="2:8">
      <c r="B141" s="27" t="s">
        <v>106</v>
      </c>
      <c r="C141" s="28" t="s">
        <v>106</v>
      </c>
      <c r="D141" s="29" t="s">
        <v>106</v>
      </c>
      <c r="E141" s="29" t="s">
        <v>106</v>
      </c>
      <c r="F141" s="29" t="s">
        <v>106</v>
      </c>
      <c r="G141" s="29" t="s">
        <v>106</v>
      </c>
      <c r="H141" s="29" t="s">
        <v>106</v>
      </c>
    </row>
    <row r="142" spans="2:8">
      <c r="B142" s="27" t="s">
        <v>106</v>
      </c>
      <c r="C142" s="28" t="s">
        <v>106</v>
      </c>
      <c r="D142" s="29" t="s">
        <v>106</v>
      </c>
      <c r="E142" s="29" t="s">
        <v>106</v>
      </c>
      <c r="F142" s="29" t="s">
        <v>106</v>
      </c>
      <c r="G142" s="29" t="s">
        <v>106</v>
      </c>
      <c r="H142" s="29" t="s">
        <v>106</v>
      </c>
    </row>
    <row r="143" spans="2:8">
      <c r="B143" s="27" t="s">
        <v>106</v>
      </c>
      <c r="C143" s="28" t="s">
        <v>106</v>
      </c>
      <c r="D143" s="29" t="s">
        <v>106</v>
      </c>
      <c r="E143" s="29" t="s">
        <v>106</v>
      </c>
      <c r="F143" s="29" t="s">
        <v>106</v>
      </c>
      <c r="G143" s="29" t="s">
        <v>106</v>
      </c>
      <c r="H143" s="29" t="s">
        <v>106</v>
      </c>
    </row>
    <row r="144" spans="2:8">
      <c r="B144" s="27" t="s">
        <v>106</v>
      </c>
      <c r="C144" s="28" t="s">
        <v>106</v>
      </c>
      <c r="D144" s="29" t="s">
        <v>106</v>
      </c>
      <c r="E144" s="29" t="s">
        <v>106</v>
      </c>
      <c r="F144" s="29" t="s">
        <v>106</v>
      </c>
      <c r="G144" s="29" t="s">
        <v>106</v>
      </c>
      <c r="H144" s="29" t="s">
        <v>106</v>
      </c>
    </row>
    <row r="145" spans="2:8">
      <c r="B145" s="27" t="s">
        <v>106</v>
      </c>
      <c r="C145" s="28" t="s">
        <v>106</v>
      </c>
      <c r="D145" s="29" t="s">
        <v>106</v>
      </c>
      <c r="E145" s="29" t="s">
        <v>106</v>
      </c>
      <c r="F145" s="29" t="s">
        <v>106</v>
      </c>
      <c r="G145" s="29" t="s">
        <v>106</v>
      </c>
      <c r="H145" s="29" t="s">
        <v>106</v>
      </c>
    </row>
    <row r="146" spans="2:8">
      <c r="B146" s="27" t="s">
        <v>106</v>
      </c>
      <c r="C146" s="28" t="s">
        <v>106</v>
      </c>
      <c r="D146" s="29" t="s">
        <v>106</v>
      </c>
      <c r="E146" s="29" t="s">
        <v>106</v>
      </c>
      <c r="F146" s="29" t="s">
        <v>106</v>
      </c>
      <c r="G146" s="29" t="s">
        <v>106</v>
      </c>
      <c r="H146" s="29" t="s">
        <v>106</v>
      </c>
    </row>
    <row r="147" spans="2:8">
      <c r="B147" s="27" t="s">
        <v>106</v>
      </c>
      <c r="C147" s="28" t="s">
        <v>106</v>
      </c>
      <c r="D147" s="29" t="s">
        <v>106</v>
      </c>
      <c r="E147" s="29" t="s">
        <v>106</v>
      </c>
      <c r="F147" s="29" t="s">
        <v>106</v>
      </c>
      <c r="G147" s="29" t="s">
        <v>106</v>
      </c>
      <c r="H147" s="29" t="s">
        <v>106</v>
      </c>
    </row>
    <row r="148" spans="2:8">
      <c r="B148" s="27" t="s">
        <v>106</v>
      </c>
      <c r="C148" s="28" t="s">
        <v>106</v>
      </c>
      <c r="D148" s="29" t="s">
        <v>106</v>
      </c>
      <c r="E148" s="29" t="s">
        <v>106</v>
      </c>
      <c r="F148" s="29" t="s">
        <v>106</v>
      </c>
      <c r="G148" s="29" t="s">
        <v>106</v>
      </c>
      <c r="H148" s="29" t="s">
        <v>106</v>
      </c>
    </row>
    <row r="149" spans="2:8">
      <c r="B149" s="27" t="s">
        <v>106</v>
      </c>
      <c r="C149" s="28" t="s">
        <v>106</v>
      </c>
      <c r="D149" s="29" t="s">
        <v>106</v>
      </c>
      <c r="E149" s="29" t="s">
        <v>106</v>
      </c>
      <c r="F149" s="29" t="s">
        <v>106</v>
      </c>
      <c r="G149" s="29" t="s">
        <v>106</v>
      </c>
      <c r="H149" s="29" t="s">
        <v>106</v>
      </c>
    </row>
    <row r="150" spans="2:8">
      <c r="B150" s="27" t="s">
        <v>106</v>
      </c>
      <c r="C150" s="28" t="s">
        <v>106</v>
      </c>
      <c r="D150" s="29" t="s">
        <v>106</v>
      </c>
      <c r="E150" s="29" t="s">
        <v>106</v>
      </c>
      <c r="F150" s="29" t="s">
        <v>106</v>
      </c>
      <c r="G150" s="29" t="s">
        <v>106</v>
      </c>
      <c r="H150" s="29" t="s">
        <v>106</v>
      </c>
    </row>
    <row r="151" spans="2:8">
      <c r="B151" s="27" t="s">
        <v>106</v>
      </c>
      <c r="C151" s="28" t="s">
        <v>106</v>
      </c>
      <c r="D151" s="29" t="s">
        <v>106</v>
      </c>
      <c r="E151" s="29" t="s">
        <v>106</v>
      </c>
      <c r="F151" s="29" t="s">
        <v>106</v>
      </c>
      <c r="G151" s="29" t="s">
        <v>106</v>
      </c>
      <c r="H151" s="29" t="s">
        <v>106</v>
      </c>
    </row>
    <row r="152" spans="2:8">
      <c r="B152" s="27" t="s">
        <v>106</v>
      </c>
      <c r="C152" s="28" t="s">
        <v>106</v>
      </c>
      <c r="D152" s="29" t="s">
        <v>106</v>
      </c>
      <c r="E152" s="29" t="s">
        <v>106</v>
      </c>
      <c r="F152" s="29" t="s">
        <v>106</v>
      </c>
      <c r="G152" s="29" t="s">
        <v>106</v>
      </c>
      <c r="H152" s="29" t="s">
        <v>106</v>
      </c>
    </row>
    <row r="153" spans="2:8">
      <c r="B153" s="27" t="s">
        <v>106</v>
      </c>
      <c r="C153" s="28" t="s">
        <v>106</v>
      </c>
      <c r="D153" s="29" t="s">
        <v>106</v>
      </c>
      <c r="E153" s="29" t="s">
        <v>106</v>
      </c>
      <c r="F153" s="29" t="s">
        <v>106</v>
      </c>
      <c r="G153" s="29" t="s">
        <v>106</v>
      </c>
      <c r="H153" s="29" t="s">
        <v>106</v>
      </c>
    </row>
    <row r="154" spans="2:8">
      <c r="B154" s="27" t="s">
        <v>106</v>
      </c>
      <c r="C154" s="28" t="s">
        <v>106</v>
      </c>
      <c r="D154" s="29" t="s">
        <v>106</v>
      </c>
      <c r="E154" s="29" t="s">
        <v>106</v>
      </c>
      <c r="F154" s="29" t="s">
        <v>106</v>
      </c>
      <c r="G154" s="29" t="s">
        <v>106</v>
      </c>
      <c r="H154" s="29" t="s">
        <v>106</v>
      </c>
    </row>
    <row r="155" spans="2:8">
      <c r="B155" s="27" t="s">
        <v>106</v>
      </c>
      <c r="C155" s="28" t="s">
        <v>106</v>
      </c>
      <c r="D155" s="29" t="s">
        <v>106</v>
      </c>
      <c r="E155" s="29" t="s">
        <v>106</v>
      </c>
      <c r="F155" s="29" t="s">
        <v>106</v>
      </c>
      <c r="G155" s="29" t="s">
        <v>106</v>
      </c>
      <c r="H155" s="29" t="s">
        <v>106</v>
      </c>
    </row>
    <row r="156" spans="2:8">
      <c r="B156" s="27" t="s">
        <v>106</v>
      </c>
      <c r="C156" s="28" t="s">
        <v>106</v>
      </c>
      <c r="D156" s="29" t="s">
        <v>106</v>
      </c>
      <c r="E156" s="29" t="s">
        <v>106</v>
      </c>
      <c r="F156" s="29" t="s">
        <v>106</v>
      </c>
      <c r="G156" s="29" t="s">
        <v>106</v>
      </c>
      <c r="H156" s="29" t="s">
        <v>106</v>
      </c>
    </row>
    <row r="157" spans="2:8">
      <c r="B157" s="27" t="s">
        <v>106</v>
      </c>
      <c r="C157" s="28" t="s">
        <v>106</v>
      </c>
      <c r="D157" s="29" t="s">
        <v>106</v>
      </c>
      <c r="E157" s="29" t="s">
        <v>106</v>
      </c>
      <c r="F157" s="29" t="s">
        <v>106</v>
      </c>
      <c r="G157" s="29" t="s">
        <v>106</v>
      </c>
      <c r="H157" s="29" t="s">
        <v>106</v>
      </c>
    </row>
    <row r="158" spans="2:8">
      <c r="B158" s="27" t="s">
        <v>106</v>
      </c>
      <c r="C158" s="28" t="s">
        <v>106</v>
      </c>
      <c r="D158" s="29" t="s">
        <v>106</v>
      </c>
      <c r="E158" s="29" t="s">
        <v>106</v>
      </c>
      <c r="F158" s="29" t="s">
        <v>106</v>
      </c>
      <c r="G158" s="29" t="s">
        <v>106</v>
      </c>
      <c r="H158" s="29" t="s">
        <v>106</v>
      </c>
    </row>
    <row r="159" spans="2:8">
      <c r="B159" s="27" t="s">
        <v>106</v>
      </c>
      <c r="C159" s="28" t="s">
        <v>106</v>
      </c>
      <c r="D159" s="29" t="s">
        <v>106</v>
      </c>
      <c r="E159" s="29" t="s">
        <v>106</v>
      </c>
      <c r="F159" s="29" t="s">
        <v>106</v>
      </c>
      <c r="G159" s="29" t="s">
        <v>106</v>
      </c>
      <c r="H159" s="29" t="s">
        <v>106</v>
      </c>
    </row>
    <row r="160" spans="2:8">
      <c r="B160" s="27" t="s">
        <v>106</v>
      </c>
      <c r="C160" s="28" t="s">
        <v>106</v>
      </c>
      <c r="D160" s="29" t="s">
        <v>106</v>
      </c>
      <c r="E160" s="29" t="s">
        <v>106</v>
      </c>
      <c r="F160" s="29" t="s">
        <v>106</v>
      </c>
      <c r="G160" s="29" t="s">
        <v>106</v>
      </c>
      <c r="H160" s="29" t="s">
        <v>106</v>
      </c>
    </row>
    <row r="161" spans="2:8">
      <c r="B161" s="27" t="s">
        <v>106</v>
      </c>
      <c r="C161" s="28" t="s">
        <v>106</v>
      </c>
      <c r="D161" s="29" t="s">
        <v>106</v>
      </c>
      <c r="E161" s="29" t="s">
        <v>106</v>
      </c>
      <c r="F161" s="29" t="s">
        <v>106</v>
      </c>
      <c r="G161" s="29" t="s">
        <v>106</v>
      </c>
      <c r="H161" s="29" t="s">
        <v>106</v>
      </c>
    </row>
    <row r="162" spans="2:8">
      <c r="B162" s="27" t="s">
        <v>106</v>
      </c>
      <c r="C162" s="28" t="s">
        <v>106</v>
      </c>
      <c r="D162" s="29" t="s">
        <v>106</v>
      </c>
      <c r="E162" s="29" t="s">
        <v>106</v>
      </c>
      <c r="F162" s="29" t="s">
        <v>106</v>
      </c>
      <c r="G162" s="29" t="s">
        <v>106</v>
      </c>
      <c r="H162" s="29" t="s">
        <v>106</v>
      </c>
    </row>
    <row r="163" spans="2:8">
      <c r="B163" s="27" t="s">
        <v>106</v>
      </c>
      <c r="C163" s="28" t="s">
        <v>106</v>
      </c>
      <c r="D163" s="29" t="s">
        <v>106</v>
      </c>
      <c r="E163" s="29" t="s">
        <v>106</v>
      </c>
      <c r="F163" s="29" t="s">
        <v>106</v>
      </c>
      <c r="G163" s="29" t="s">
        <v>106</v>
      </c>
      <c r="H163" s="29" t="s">
        <v>106</v>
      </c>
    </row>
    <row r="164" spans="2:8">
      <c r="B164" s="27" t="s">
        <v>106</v>
      </c>
      <c r="C164" s="28" t="s">
        <v>106</v>
      </c>
      <c r="D164" s="29" t="s">
        <v>106</v>
      </c>
      <c r="E164" s="29" t="s">
        <v>106</v>
      </c>
      <c r="F164" s="29" t="s">
        <v>106</v>
      </c>
      <c r="G164" s="29" t="s">
        <v>106</v>
      </c>
      <c r="H164" s="29" t="s">
        <v>106</v>
      </c>
    </row>
    <row r="165" spans="2:8">
      <c r="B165" s="27" t="s">
        <v>106</v>
      </c>
      <c r="C165" s="28" t="s">
        <v>106</v>
      </c>
      <c r="D165" s="29" t="s">
        <v>106</v>
      </c>
      <c r="E165" s="29" t="s">
        <v>106</v>
      </c>
      <c r="F165" s="29" t="s">
        <v>106</v>
      </c>
      <c r="G165" s="29" t="s">
        <v>106</v>
      </c>
      <c r="H165" s="29" t="s">
        <v>106</v>
      </c>
    </row>
    <row r="166" spans="2:8">
      <c r="B166" s="27" t="s">
        <v>106</v>
      </c>
      <c r="C166" s="28" t="s">
        <v>106</v>
      </c>
      <c r="D166" s="29" t="s">
        <v>106</v>
      </c>
      <c r="E166" s="29" t="s">
        <v>106</v>
      </c>
      <c r="F166" s="29" t="s">
        <v>106</v>
      </c>
      <c r="G166" s="29" t="s">
        <v>106</v>
      </c>
      <c r="H166" s="29" t="s">
        <v>106</v>
      </c>
    </row>
    <row r="167" spans="2:8">
      <c r="B167" s="27" t="s">
        <v>106</v>
      </c>
      <c r="C167" s="28" t="s">
        <v>106</v>
      </c>
      <c r="D167" s="29" t="s">
        <v>106</v>
      </c>
      <c r="E167" s="29" t="s">
        <v>106</v>
      </c>
      <c r="F167" s="29" t="s">
        <v>106</v>
      </c>
      <c r="G167" s="29" t="s">
        <v>106</v>
      </c>
      <c r="H167" s="29" t="s">
        <v>106</v>
      </c>
    </row>
    <row r="168" spans="2:8">
      <c r="B168" s="27" t="s">
        <v>106</v>
      </c>
      <c r="C168" s="28" t="s">
        <v>106</v>
      </c>
      <c r="D168" s="29" t="s">
        <v>106</v>
      </c>
      <c r="E168" s="29" t="s">
        <v>106</v>
      </c>
      <c r="F168" s="29" t="s">
        <v>106</v>
      </c>
      <c r="G168" s="29" t="s">
        <v>106</v>
      </c>
      <c r="H168" s="29" t="s">
        <v>106</v>
      </c>
    </row>
    <row r="169" spans="2:8">
      <c r="B169" s="27" t="s">
        <v>106</v>
      </c>
      <c r="C169" s="28" t="s">
        <v>106</v>
      </c>
      <c r="D169" s="29" t="s">
        <v>106</v>
      </c>
      <c r="E169" s="29" t="s">
        <v>106</v>
      </c>
      <c r="F169" s="29" t="s">
        <v>106</v>
      </c>
      <c r="G169" s="29" t="s">
        <v>106</v>
      </c>
      <c r="H169" s="29" t="s">
        <v>106</v>
      </c>
    </row>
    <row r="170" spans="2:8">
      <c r="B170" s="27" t="s">
        <v>106</v>
      </c>
      <c r="C170" s="28" t="s">
        <v>106</v>
      </c>
      <c r="D170" s="29" t="s">
        <v>106</v>
      </c>
      <c r="E170" s="29" t="s">
        <v>106</v>
      </c>
      <c r="F170" s="29" t="s">
        <v>106</v>
      </c>
      <c r="G170" s="29" t="s">
        <v>106</v>
      </c>
      <c r="H170" s="29" t="s">
        <v>106</v>
      </c>
    </row>
    <row r="171" spans="2:8">
      <c r="B171" s="27" t="s">
        <v>106</v>
      </c>
      <c r="C171" s="28" t="s">
        <v>106</v>
      </c>
      <c r="D171" s="29" t="s">
        <v>106</v>
      </c>
      <c r="E171" s="29" t="s">
        <v>106</v>
      </c>
      <c r="F171" s="29" t="s">
        <v>106</v>
      </c>
      <c r="G171" s="29" t="s">
        <v>106</v>
      </c>
      <c r="H171" s="29" t="s">
        <v>106</v>
      </c>
    </row>
    <row r="172" spans="2:8">
      <c r="B172" s="27" t="s">
        <v>106</v>
      </c>
      <c r="C172" s="28" t="s">
        <v>106</v>
      </c>
      <c r="D172" s="29" t="s">
        <v>106</v>
      </c>
      <c r="E172" s="29" t="s">
        <v>106</v>
      </c>
      <c r="F172" s="29" t="s">
        <v>106</v>
      </c>
      <c r="G172" s="29" t="s">
        <v>106</v>
      </c>
      <c r="H172" s="29" t="s">
        <v>106</v>
      </c>
    </row>
    <row r="173" spans="2:8">
      <c r="B173" s="27" t="s">
        <v>106</v>
      </c>
      <c r="C173" s="28" t="s">
        <v>106</v>
      </c>
      <c r="D173" s="29" t="s">
        <v>106</v>
      </c>
      <c r="E173" s="29" t="s">
        <v>106</v>
      </c>
      <c r="F173" s="29" t="s">
        <v>106</v>
      </c>
      <c r="G173" s="29" t="s">
        <v>106</v>
      </c>
      <c r="H173" s="29" t="s">
        <v>106</v>
      </c>
    </row>
    <row r="174" spans="2:8">
      <c r="B174" s="27" t="s">
        <v>106</v>
      </c>
      <c r="C174" s="28" t="s">
        <v>106</v>
      </c>
      <c r="D174" s="29" t="s">
        <v>106</v>
      </c>
      <c r="E174" s="29" t="s">
        <v>106</v>
      </c>
      <c r="F174" s="29" t="s">
        <v>106</v>
      </c>
      <c r="G174" s="29" t="s">
        <v>106</v>
      </c>
      <c r="H174" s="29" t="s">
        <v>106</v>
      </c>
    </row>
    <row r="175" spans="2:8">
      <c r="B175" s="27" t="s">
        <v>106</v>
      </c>
      <c r="C175" s="28" t="s">
        <v>106</v>
      </c>
      <c r="D175" s="29" t="s">
        <v>106</v>
      </c>
      <c r="E175" s="29" t="s">
        <v>106</v>
      </c>
      <c r="F175" s="29" t="s">
        <v>106</v>
      </c>
      <c r="G175" s="29" t="s">
        <v>106</v>
      </c>
      <c r="H175" s="29" t="s">
        <v>106</v>
      </c>
    </row>
    <row r="176" spans="2:8">
      <c r="B176" s="27" t="s">
        <v>106</v>
      </c>
      <c r="C176" s="28" t="s">
        <v>106</v>
      </c>
      <c r="D176" s="29" t="s">
        <v>106</v>
      </c>
      <c r="E176" s="29" t="s">
        <v>106</v>
      </c>
      <c r="F176" s="29" t="s">
        <v>106</v>
      </c>
      <c r="G176" s="29" t="s">
        <v>106</v>
      </c>
      <c r="H176" s="29" t="s">
        <v>106</v>
      </c>
    </row>
    <row r="177" spans="2:8">
      <c r="B177" s="27" t="s">
        <v>106</v>
      </c>
      <c r="C177" s="28" t="s">
        <v>106</v>
      </c>
      <c r="D177" s="29" t="s">
        <v>106</v>
      </c>
      <c r="E177" s="29" t="s">
        <v>106</v>
      </c>
      <c r="F177" s="29" t="s">
        <v>106</v>
      </c>
      <c r="G177" s="29" t="s">
        <v>106</v>
      </c>
      <c r="H177" s="29" t="s">
        <v>106</v>
      </c>
    </row>
    <row r="178" spans="2:8">
      <c r="B178" s="27" t="s">
        <v>106</v>
      </c>
      <c r="C178" s="28" t="s">
        <v>106</v>
      </c>
      <c r="D178" s="29" t="s">
        <v>106</v>
      </c>
      <c r="E178" s="29" t="s">
        <v>106</v>
      </c>
      <c r="F178" s="29" t="s">
        <v>106</v>
      </c>
      <c r="G178" s="29" t="s">
        <v>106</v>
      </c>
      <c r="H178" s="29" t="s">
        <v>106</v>
      </c>
    </row>
    <row r="179" spans="2:8">
      <c r="B179" s="27" t="s">
        <v>106</v>
      </c>
      <c r="C179" s="28" t="s">
        <v>106</v>
      </c>
      <c r="D179" s="29" t="s">
        <v>106</v>
      </c>
      <c r="E179" s="29" t="s">
        <v>106</v>
      </c>
      <c r="F179" s="29" t="s">
        <v>106</v>
      </c>
      <c r="G179" s="29" t="s">
        <v>106</v>
      </c>
      <c r="H179" s="29" t="s">
        <v>106</v>
      </c>
    </row>
    <row r="180" spans="2:8">
      <c r="B180" s="27" t="s">
        <v>106</v>
      </c>
      <c r="C180" s="28" t="s">
        <v>106</v>
      </c>
      <c r="D180" s="29" t="s">
        <v>106</v>
      </c>
      <c r="E180" s="29" t="s">
        <v>106</v>
      </c>
      <c r="F180" s="29" t="s">
        <v>106</v>
      </c>
      <c r="G180" s="29" t="s">
        <v>106</v>
      </c>
      <c r="H180" s="29" t="s">
        <v>106</v>
      </c>
    </row>
    <row r="181" spans="2:8">
      <c r="B181" s="27" t="s">
        <v>106</v>
      </c>
      <c r="C181" s="28" t="s">
        <v>106</v>
      </c>
      <c r="D181" s="29" t="s">
        <v>106</v>
      </c>
      <c r="E181" s="29" t="s">
        <v>106</v>
      </c>
      <c r="F181" s="29" t="s">
        <v>106</v>
      </c>
      <c r="G181" s="29" t="s">
        <v>106</v>
      </c>
      <c r="H181" s="29" t="s">
        <v>106</v>
      </c>
    </row>
    <row r="182" spans="2:8">
      <c r="B182" s="27" t="s">
        <v>106</v>
      </c>
      <c r="C182" s="28" t="s">
        <v>106</v>
      </c>
      <c r="D182" s="29" t="s">
        <v>106</v>
      </c>
      <c r="E182" s="29" t="s">
        <v>106</v>
      </c>
      <c r="F182" s="29" t="s">
        <v>106</v>
      </c>
      <c r="G182" s="29" t="s">
        <v>106</v>
      </c>
      <c r="H182" s="29" t="s">
        <v>106</v>
      </c>
    </row>
    <row r="183" spans="2:8">
      <c r="B183" s="27" t="s">
        <v>106</v>
      </c>
      <c r="C183" s="28" t="s">
        <v>106</v>
      </c>
      <c r="D183" s="29" t="s">
        <v>106</v>
      </c>
      <c r="E183" s="29" t="s">
        <v>106</v>
      </c>
      <c r="F183" s="29" t="s">
        <v>106</v>
      </c>
      <c r="G183" s="29" t="s">
        <v>106</v>
      </c>
      <c r="H183" s="29" t="s">
        <v>106</v>
      </c>
    </row>
    <row r="184" spans="2:8">
      <c r="B184" s="27" t="s">
        <v>106</v>
      </c>
      <c r="C184" s="28" t="s">
        <v>106</v>
      </c>
      <c r="D184" s="29" t="s">
        <v>106</v>
      </c>
      <c r="E184" s="29" t="s">
        <v>106</v>
      </c>
      <c r="F184" s="29" t="s">
        <v>106</v>
      </c>
      <c r="G184" s="29" t="s">
        <v>106</v>
      </c>
      <c r="H184" s="29" t="s">
        <v>106</v>
      </c>
    </row>
    <row r="185" spans="2:8">
      <c r="B185" s="27" t="s">
        <v>106</v>
      </c>
      <c r="C185" s="28" t="s">
        <v>106</v>
      </c>
      <c r="D185" s="29" t="s">
        <v>106</v>
      </c>
      <c r="E185" s="29" t="s">
        <v>106</v>
      </c>
      <c r="F185" s="29" t="s">
        <v>106</v>
      </c>
      <c r="G185" s="29" t="s">
        <v>106</v>
      </c>
      <c r="H185" s="29" t="s">
        <v>106</v>
      </c>
    </row>
    <row r="186" spans="2:8">
      <c r="B186" s="27" t="s">
        <v>106</v>
      </c>
      <c r="C186" s="28" t="s">
        <v>106</v>
      </c>
      <c r="D186" s="29" t="s">
        <v>106</v>
      </c>
      <c r="E186" s="29" t="s">
        <v>106</v>
      </c>
      <c r="F186" s="29" t="s">
        <v>106</v>
      </c>
      <c r="G186" s="29" t="s">
        <v>106</v>
      </c>
      <c r="H186" s="29" t="s">
        <v>106</v>
      </c>
    </row>
    <row r="187" spans="2:8">
      <c r="B187" s="27" t="s">
        <v>106</v>
      </c>
      <c r="C187" s="28" t="s">
        <v>106</v>
      </c>
      <c r="D187" s="29" t="s">
        <v>106</v>
      </c>
      <c r="E187" s="29" t="s">
        <v>106</v>
      </c>
      <c r="F187" s="29" t="s">
        <v>106</v>
      </c>
      <c r="G187" s="29" t="s">
        <v>106</v>
      </c>
      <c r="H187" s="29" t="s">
        <v>106</v>
      </c>
    </row>
    <row r="188" spans="2:8">
      <c r="B188" s="27" t="s">
        <v>106</v>
      </c>
      <c r="C188" s="28" t="s">
        <v>106</v>
      </c>
      <c r="D188" s="29" t="s">
        <v>106</v>
      </c>
      <c r="E188" s="29" t="s">
        <v>106</v>
      </c>
      <c r="F188" s="29" t="s">
        <v>106</v>
      </c>
      <c r="G188" s="29" t="s">
        <v>106</v>
      </c>
      <c r="H188" s="29" t="s">
        <v>106</v>
      </c>
    </row>
    <row r="189" spans="2:8">
      <c r="B189" s="27" t="s">
        <v>106</v>
      </c>
      <c r="C189" s="28" t="s">
        <v>106</v>
      </c>
      <c r="D189" s="29" t="s">
        <v>106</v>
      </c>
      <c r="E189" s="29" t="s">
        <v>106</v>
      </c>
      <c r="F189" s="29" t="s">
        <v>106</v>
      </c>
      <c r="G189" s="29" t="s">
        <v>106</v>
      </c>
      <c r="H189" s="29" t="s">
        <v>106</v>
      </c>
    </row>
    <row r="190" spans="2:8">
      <c r="B190" s="27" t="s">
        <v>106</v>
      </c>
      <c r="C190" s="28" t="s">
        <v>106</v>
      </c>
      <c r="D190" s="29" t="s">
        <v>106</v>
      </c>
      <c r="E190" s="29" t="s">
        <v>106</v>
      </c>
      <c r="F190" s="29" t="s">
        <v>106</v>
      </c>
      <c r="G190" s="29" t="s">
        <v>106</v>
      </c>
      <c r="H190" s="29" t="s">
        <v>106</v>
      </c>
    </row>
    <row r="191" spans="2:8">
      <c r="B191" s="27" t="s">
        <v>106</v>
      </c>
      <c r="C191" s="28" t="s">
        <v>106</v>
      </c>
      <c r="D191" s="29" t="s">
        <v>106</v>
      </c>
      <c r="E191" s="29" t="s">
        <v>106</v>
      </c>
      <c r="F191" s="29" t="s">
        <v>106</v>
      </c>
      <c r="G191" s="29" t="s">
        <v>106</v>
      </c>
      <c r="H191" s="29" t="s">
        <v>106</v>
      </c>
    </row>
    <row r="192" spans="2:8">
      <c r="B192" s="27" t="s">
        <v>106</v>
      </c>
      <c r="C192" s="28" t="s">
        <v>106</v>
      </c>
      <c r="D192" s="29" t="s">
        <v>106</v>
      </c>
      <c r="E192" s="29" t="s">
        <v>106</v>
      </c>
      <c r="F192" s="29" t="s">
        <v>106</v>
      </c>
      <c r="G192" s="29" t="s">
        <v>106</v>
      </c>
      <c r="H192" s="29" t="s">
        <v>106</v>
      </c>
    </row>
    <row r="193" spans="2:8">
      <c r="B193" s="27" t="s">
        <v>106</v>
      </c>
      <c r="C193" s="28" t="s">
        <v>106</v>
      </c>
      <c r="D193" s="29" t="s">
        <v>106</v>
      </c>
      <c r="E193" s="29" t="s">
        <v>106</v>
      </c>
      <c r="F193" s="29" t="s">
        <v>106</v>
      </c>
      <c r="G193" s="29" t="s">
        <v>106</v>
      </c>
      <c r="H193" s="29" t="s">
        <v>106</v>
      </c>
    </row>
    <row r="194" spans="2:8">
      <c r="B194" s="27" t="s">
        <v>106</v>
      </c>
      <c r="C194" s="28" t="s">
        <v>106</v>
      </c>
      <c r="D194" s="29" t="s">
        <v>106</v>
      </c>
      <c r="E194" s="29" t="s">
        <v>106</v>
      </c>
      <c r="F194" s="29" t="s">
        <v>106</v>
      </c>
      <c r="G194" s="29" t="s">
        <v>106</v>
      </c>
      <c r="H194" s="29" t="s">
        <v>106</v>
      </c>
    </row>
    <row r="195" spans="2:8">
      <c r="B195" s="27" t="s">
        <v>106</v>
      </c>
      <c r="C195" s="28" t="s">
        <v>106</v>
      </c>
      <c r="D195" s="29" t="s">
        <v>106</v>
      </c>
      <c r="E195" s="29" t="s">
        <v>106</v>
      </c>
      <c r="F195" s="29" t="s">
        <v>106</v>
      </c>
      <c r="G195" s="29" t="s">
        <v>106</v>
      </c>
      <c r="H195" s="29" t="s">
        <v>106</v>
      </c>
    </row>
    <row r="196" spans="2:8">
      <c r="B196" s="27" t="s">
        <v>106</v>
      </c>
      <c r="C196" s="28" t="s">
        <v>106</v>
      </c>
      <c r="D196" s="29" t="s">
        <v>106</v>
      </c>
      <c r="E196" s="29" t="s">
        <v>106</v>
      </c>
      <c r="F196" s="29" t="s">
        <v>106</v>
      </c>
      <c r="G196" s="29" t="s">
        <v>106</v>
      </c>
      <c r="H196" s="29" t="s">
        <v>106</v>
      </c>
    </row>
    <row r="197" spans="2:8">
      <c r="B197" s="27" t="s">
        <v>106</v>
      </c>
      <c r="C197" s="28" t="s">
        <v>106</v>
      </c>
      <c r="D197" s="29" t="s">
        <v>106</v>
      </c>
      <c r="E197" s="29" t="s">
        <v>106</v>
      </c>
      <c r="F197" s="29" t="s">
        <v>106</v>
      </c>
      <c r="G197" s="29" t="s">
        <v>106</v>
      </c>
      <c r="H197" s="29" t="s">
        <v>106</v>
      </c>
    </row>
    <row r="198" spans="2:8">
      <c r="B198" s="27" t="s">
        <v>106</v>
      </c>
      <c r="C198" s="28" t="s">
        <v>106</v>
      </c>
      <c r="D198" s="29" t="s">
        <v>106</v>
      </c>
      <c r="E198" s="29" t="s">
        <v>106</v>
      </c>
      <c r="F198" s="29" t="s">
        <v>106</v>
      </c>
      <c r="G198" s="29" t="s">
        <v>106</v>
      </c>
      <c r="H198" s="29" t="s">
        <v>106</v>
      </c>
    </row>
    <row r="199" spans="2:8">
      <c r="B199" s="27" t="s">
        <v>106</v>
      </c>
      <c r="C199" s="28" t="s">
        <v>106</v>
      </c>
      <c r="D199" s="29" t="s">
        <v>106</v>
      </c>
      <c r="E199" s="29" t="s">
        <v>106</v>
      </c>
      <c r="F199" s="29" t="s">
        <v>106</v>
      </c>
      <c r="G199" s="29" t="s">
        <v>106</v>
      </c>
      <c r="H199" s="29" t="s">
        <v>106</v>
      </c>
    </row>
    <row r="200" spans="2:8">
      <c r="B200" s="27" t="s">
        <v>106</v>
      </c>
      <c r="C200" s="28" t="s">
        <v>106</v>
      </c>
      <c r="D200" s="29" t="s">
        <v>106</v>
      </c>
      <c r="E200" s="29" t="s">
        <v>106</v>
      </c>
      <c r="F200" s="29" t="s">
        <v>106</v>
      </c>
      <c r="G200" s="29" t="s">
        <v>106</v>
      </c>
      <c r="H200" s="29" t="s">
        <v>106</v>
      </c>
    </row>
    <row r="201" spans="2:8">
      <c r="B201" s="27" t="s">
        <v>106</v>
      </c>
      <c r="C201" s="28" t="s">
        <v>106</v>
      </c>
      <c r="D201" s="29" t="s">
        <v>106</v>
      </c>
      <c r="E201" s="29" t="s">
        <v>106</v>
      </c>
      <c r="F201" s="29" t="s">
        <v>106</v>
      </c>
      <c r="G201" s="29" t="s">
        <v>106</v>
      </c>
      <c r="H201" s="29" t="s">
        <v>106</v>
      </c>
    </row>
    <row r="202" spans="2:8">
      <c r="B202" s="27" t="s">
        <v>106</v>
      </c>
      <c r="C202" s="28" t="s">
        <v>106</v>
      </c>
      <c r="D202" s="29" t="s">
        <v>106</v>
      </c>
      <c r="E202" s="29" t="s">
        <v>106</v>
      </c>
      <c r="F202" s="29" t="s">
        <v>106</v>
      </c>
      <c r="G202" s="29" t="s">
        <v>106</v>
      </c>
      <c r="H202" s="29" t="s">
        <v>106</v>
      </c>
    </row>
    <row r="203" spans="2:8">
      <c r="B203" s="27" t="s">
        <v>106</v>
      </c>
      <c r="C203" s="28" t="s">
        <v>106</v>
      </c>
      <c r="D203" s="29" t="s">
        <v>106</v>
      </c>
      <c r="E203" s="29" t="s">
        <v>106</v>
      </c>
      <c r="F203" s="29" t="s">
        <v>106</v>
      </c>
      <c r="G203" s="29" t="s">
        <v>106</v>
      </c>
      <c r="H203" s="29" t="s">
        <v>106</v>
      </c>
    </row>
    <row r="204" spans="2:8">
      <c r="B204" s="27" t="s">
        <v>106</v>
      </c>
      <c r="C204" s="28" t="s">
        <v>106</v>
      </c>
      <c r="D204" s="29" t="s">
        <v>106</v>
      </c>
      <c r="E204" s="29" t="s">
        <v>106</v>
      </c>
      <c r="F204" s="29" t="s">
        <v>106</v>
      </c>
      <c r="G204" s="29" t="s">
        <v>106</v>
      </c>
      <c r="H204" s="29" t="s">
        <v>106</v>
      </c>
    </row>
    <row r="205" spans="2:8">
      <c r="B205" s="27" t="s">
        <v>106</v>
      </c>
      <c r="C205" s="28" t="s">
        <v>106</v>
      </c>
      <c r="D205" s="29" t="s">
        <v>106</v>
      </c>
      <c r="E205" s="29" t="s">
        <v>106</v>
      </c>
      <c r="F205" s="29" t="s">
        <v>106</v>
      </c>
      <c r="G205" s="29" t="s">
        <v>106</v>
      </c>
      <c r="H205" s="29" t="s">
        <v>106</v>
      </c>
    </row>
    <row r="206" spans="2:8">
      <c r="B206" s="27" t="s">
        <v>106</v>
      </c>
      <c r="C206" s="28" t="s">
        <v>106</v>
      </c>
      <c r="D206" s="29" t="s">
        <v>106</v>
      </c>
      <c r="E206" s="29" t="s">
        <v>106</v>
      </c>
      <c r="F206" s="29" t="s">
        <v>106</v>
      </c>
      <c r="G206" s="29" t="s">
        <v>106</v>
      </c>
      <c r="H206" s="29" t="s">
        <v>106</v>
      </c>
    </row>
    <row r="207" spans="2:8">
      <c r="B207" s="27" t="s">
        <v>106</v>
      </c>
      <c r="C207" s="28" t="s">
        <v>106</v>
      </c>
      <c r="D207" s="29" t="s">
        <v>106</v>
      </c>
      <c r="E207" s="29" t="s">
        <v>106</v>
      </c>
      <c r="F207" s="29" t="s">
        <v>106</v>
      </c>
      <c r="G207" s="29" t="s">
        <v>106</v>
      </c>
      <c r="H207" s="29" t="s">
        <v>106</v>
      </c>
    </row>
    <row r="208" spans="2:8">
      <c r="B208" s="27" t="s">
        <v>106</v>
      </c>
      <c r="C208" s="28" t="s">
        <v>106</v>
      </c>
      <c r="D208" s="29" t="s">
        <v>106</v>
      </c>
      <c r="E208" s="29" t="s">
        <v>106</v>
      </c>
      <c r="F208" s="29" t="s">
        <v>106</v>
      </c>
      <c r="G208" s="29" t="s">
        <v>106</v>
      </c>
      <c r="H208" s="29" t="s">
        <v>106</v>
      </c>
    </row>
    <row r="209" spans="2:8">
      <c r="B209" s="27" t="s">
        <v>106</v>
      </c>
      <c r="C209" s="28" t="s">
        <v>106</v>
      </c>
      <c r="D209" s="29" t="s">
        <v>106</v>
      </c>
      <c r="E209" s="29" t="s">
        <v>106</v>
      </c>
      <c r="F209" s="29" t="s">
        <v>106</v>
      </c>
      <c r="G209" s="29" t="s">
        <v>106</v>
      </c>
      <c r="H209" s="29" t="s">
        <v>106</v>
      </c>
    </row>
    <row r="210" spans="2:8">
      <c r="B210" s="27" t="s">
        <v>106</v>
      </c>
      <c r="C210" s="28" t="s">
        <v>106</v>
      </c>
      <c r="D210" s="29" t="s">
        <v>106</v>
      </c>
      <c r="E210" s="29" t="s">
        <v>106</v>
      </c>
      <c r="F210" s="29" t="s">
        <v>106</v>
      </c>
      <c r="G210" s="29" t="s">
        <v>106</v>
      </c>
      <c r="H210" s="29" t="s">
        <v>106</v>
      </c>
    </row>
    <row r="211" spans="2:8">
      <c r="B211" s="27" t="s">
        <v>106</v>
      </c>
      <c r="C211" s="28" t="s">
        <v>106</v>
      </c>
      <c r="D211" s="29" t="s">
        <v>106</v>
      </c>
      <c r="E211" s="29" t="s">
        <v>106</v>
      </c>
      <c r="F211" s="29" t="s">
        <v>106</v>
      </c>
      <c r="G211" s="29" t="s">
        <v>106</v>
      </c>
      <c r="H211" s="29" t="s">
        <v>106</v>
      </c>
    </row>
    <row r="212" spans="2:8">
      <c r="B212" s="27" t="s">
        <v>106</v>
      </c>
      <c r="C212" s="28" t="s">
        <v>106</v>
      </c>
      <c r="D212" s="29" t="s">
        <v>106</v>
      </c>
      <c r="E212" s="29" t="s">
        <v>106</v>
      </c>
      <c r="F212" s="29" t="s">
        <v>106</v>
      </c>
      <c r="G212" s="29" t="s">
        <v>106</v>
      </c>
      <c r="H212" s="29" t="s">
        <v>106</v>
      </c>
    </row>
    <row r="213" spans="2:8">
      <c r="B213" s="27" t="s">
        <v>106</v>
      </c>
      <c r="C213" s="28" t="s">
        <v>106</v>
      </c>
      <c r="D213" s="29" t="s">
        <v>106</v>
      </c>
      <c r="E213" s="29" t="s">
        <v>106</v>
      </c>
      <c r="F213" s="29" t="s">
        <v>106</v>
      </c>
      <c r="G213" s="29" t="s">
        <v>106</v>
      </c>
      <c r="H213" s="29" t="s">
        <v>106</v>
      </c>
    </row>
    <row r="214" spans="2:8">
      <c r="B214" s="27" t="s">
        <v>106</v>
      </c>
      <c r="C214" s="28" t="s">
        <v>106</v>
      </c>
      <c r="D214" s="29" t="s">
        <v>106</v>
      </c>
      <c r="E214" s="29" t="s">
        <v>106</v>
      </c>
      <c r="F214" s="29" t="s">
        <v>106</v>
      </c>
      <c r="G214" s="29" t="s">
        <v>106</v>
      </c>
      <c r="H214" s="29" t="s">
        <v>106</v>
      </c>
    </row>
    <row r="215" spans="2:8">
      <c r="B215" s="27" t="s">
        <v>106</v>
      </c>
      <c r="C215" s="28" t="s">
        <v>106</v>
      </c>
      <c r="D215" s="29" t="s">
        <v>106</v>
      </c>
      <c r="E215" s="29" t="s">
        <v>106</v>
      </c>
      <c r="F215" s="29" t="s">
        <v>106</v>
      </c>
      <c r="G215" s="29" t="s">
        <v>106</v>
      </c>
      <c r="H215" s="29" t="s">
        <v>106</v>
      </c>
    </row>
    <row r="216" spans="2:8">
      <c r="B216" s="27" t="s">
        <v>106</v>
      </c>
      <c r="C216" s="28" t="s">
        <v>106</v>
      </c>
      <c r="D216" s="29" t="s">
        <v>106</v>
      </c>
      <c r="E216" s="29" t="s">
        <v>106</v>
      </c>
      <c r="F216" s="29" t="s">
        <v>106</v>
      </c>
      <c r="G216" s="29" t="s">
        <v>106</v>
      </c>
      <c r="H216" s="29" t="s">
        <v>106</v>
      </c>
    </row>
    <row r="217" spans="2:8">
      <c r="B217" s="27" t="s">
        <v>106</v>
      </c>
      <c r="C217" s="28" t="s">
        <v>106</v>
      </c>
      <c r="D217" s="29" t="s">
        <v>106</v>
      </c>
      <c r="E217" s="29" t="s">
        <v>106</v>
      </c>
      <c r="F217" s="29" t="s">
        <v>106</v>
      </c>
      <c r="G217" s="29" t="s">
        <v>106</v>
      </c>
      <c r="H217" s="29" t="s">
        <v>106</v>
      </c>
    </row>
    <row r="218" spans="2:8">
      <c r="B218" s="27" t="s">
        <v>106</v>
      </c>
      <c r="C218" s="28" t="s">
        <v>106</v>
      </c>
      <c r="D218" s="29" t="s">
        <v>106</v>
      </c>
      <c r="E218" s="29" t="s">
        <v>106</v>
      </c>
      <c r="F218" s="29" t="s">
        <v>106</v>
      </c>
      <c r="G218" s="29" t="s">
        <v>106</v>
      </c>
      <c r="H218" s="29" t="s">
        <v>106</v>
      </c>
    </row>
    <row r="219" spans="2:8">
      <c r="B219" s="27" t="s">
        <v>106</v>
      </c>
      <c r="C219" s="28" t="s">
        <v>106</v>
      </c>
      <c r="D219" s="29" t="s">
        <v>106</v>
      </c>
      <c r="E219" s="29" t="s">
        <v>106</v>
      </c>
      <c r="F219" s="29" t="s">
        <v>106</v>
      </c>
      <c r="G219" s="29" t="s">
        <v>106</v>
      </c>
      <c r="H219" s="29" t="s">
        <v>106</v>
      </c>
    </row>
    <row r="220" spans="2:8">
      <c r="B220" s="27" t="s">
        <v>106</v>
      </c>
      <c r="C220" s="28" t="s">
        <v>106</v>
      </c>
      <c r="D220" s="29" t="s">
        <v>106</v>
      </c>
      <c r="E220" s="29" t="s">
        <v>106</v>
      </c>
      <c r="F220" s="29" t="s">
        <v>106</v>
      </c>
      <c r="G220" s="29" t="s">
        <v>106</v>
      </c>
      <c r="H220" s="29" t="s">
        <v>106</v>
      </c>
    </row>
    <row r="221" spans="2:8">
      <c r="B221" s="27" t="s">
        <v>106</v>
      </c>
      <c r="C221" s="28" t="s">
        <v>106</v>
      </c>
      <c r="D221" s="29" t="s">
        <v>106</v>
      </c>
      <c r="E221" s="29" t="s">
        <v>106</v>
      </c>
      <c r="F221" s="29" t="s">
        <v>106</v>
      </c>
      <c r="G221" s="29" t="s">
        <v>106</v>
      </c>
      <c r="H221" s="29" t="s">
        <v>106</v>
      </c>
    </row>
    <row r="222" spans="2:8">
      <c r="B222" s="27" t="s">
        <v>106</v>
      </c>
      <c r="C222" s="28" t="s">
        <v>106</v>
      </c>
      <c r="D222" s="29" t="s">
        <v>106</v>
      </c>
      <c r="E222" s="29" t="s">
        <v>106</v>
      </c>
      <c r="F222" s="29" t="s">
        <v>106</v>
      </c>
      <c r="G222" s="29" t="s">
        <v>106</v>
      </c>
      <c r="H222" s="29" t="s">
        <v>106</v>
      </c>
    </row>
    <row r="223" spans="2:8">
      <c r="B223" s="27" t="s">
        <v>106</v>
      </c>
      <c r="C223" s="28" t="s">
        <v>106</v>
      </c>
      <c r="D223" s="29" t="s">
        <v>106</v>
      </c>
      <c r="E223" s="29" t="s">
        <v>106</v>
      </c>
      <c r="F223" s="29" t="s">
        <v>106</v>
      </c>
      <c r="G223" s="29" t="s">
        <v>106</v>
      </c>
      <c r="H223" s="29" t="s">
        <v>106</v>
      </c>
    </row>
    <row r="224" spans="2:8">
      <c r="B224" s="27" t="s">
        <v>106</v>
      </c>
      <c r="C224" s="28" t="s">
        <v>106</v>
      </c>
      <c r="D224" s="29" t="s">
        <v>106</v>
      </c>
      <c r="E224" s="29" t="s">
        <v>106</v>
      </c>
      <c r="F224" s="29" t="s">
        <v>106</v>
      </c>
      <c r="G224" s="29" t="s">
        <v>106</v>
      </c>
      <c r="H224" s="29" t="s">
        <v>106</v>
      </c>
    </row>
    <row r="225" spans="2:8">
      <c r="B225" s="27" t="s">
        <v>106</v>
      </c>
      <c r="C225" s="28" t="s">
        <v>106</v>
      </c>
      <c r="D225" s="29" t="s">
        <v>106</v>
      </c>
      <c r="E225" s="29" t="s">
        <v>106</v>
      </c>
      <c r="F225" s="29" t="s">
        <v>106</v>
      </c>
      <c r="G225" s="29" t="s">
        <v>106</v>
      </c>
      <c r="H225" s="29" t="s">
        <v>106</v>
      </c>
    </row>
    <row r="226" spans="2:8">
      <c r="B226" s="27" t="s">
        <v>106</v>
      </c>
      <c r="C226" s="28" t="s">
        <v>106</v>
      </c>
      <c r="D226" s="29" t="s">
        <v>106</v>
      </c>
      <c r="E226" s="29" t="s">
        <v>106</v>
      </c>
      <c r="F226" s="29" t="s">
        <v>106</v>
      </c>
      <c r="G226" s="29" t="s">
        <v>106</v>
      </c>
      <c r="H226" s="29" t="s">
        <v>106</v>
      </c>
    </row>
    <row r="227" spans="2:8">
      <c r="B227" s="27" t="s">
        <v>106</v>
      </c>
      <c r="C227" s="28" t="s">
        <v>106</v>
      </c>
      <c r="D227" s="29" t="s">
        <v>106</v>
      </c>
      <c r="E227" s="29" t="s">
        <v>106</v>
      </c>
      <c r="F227" s="29" t="s">
        <v>106</v>
      </c>
      <c r="G227" s="29" t="s">
        <v>106</v>
      </c>
      <c r="H227" s="29" t="s">
        <v>106</v>
      </c>
    </row>
    <row r="228" spans="2:8">
      <c r="B228" s="27" t="s">
        <v>106</v>
      </c>
      <c r="C228" s="28" t="s">
        <v>106</v>
      </c>
      <c r="D228" s="29" t="s">
        <v>106</v>
      </c>
      <c r="E228" s="29" t="s">
        <v>106</v>
      </c>
      <c r="F228" s="29" t="s">
        <v>106</v>
      </c>
      <c r="G228" s="29" t="s">
        <v>106</v>
      </c>
      <c r="H228" s="29" t="s">
        <v>106</v>
      </c>
    </row>
    <row r="229" spans="2:8">
      <c r="B229" s="27" t="s">
        <v>106</v>
      </c>
      <c r="C229" s="28" t="s">
        <v>106</v>
      </c>
      <c r="D229" s="29" t="s">
        <v>106</v>
      </c>
      <c r="E229" s="29" t="s">
        <v>106</v>
      </c>
      <c r="F229" s="29" t="s">
        <v>106</v>
      </c>
      <c r="G229" s="29" t="s">
        <v>106</v>
      </c>
      <c r="H229" s="29" t="s">
        <v>106</v>
      </c>
    </row>
    <row r="230" spans="2:8">
      <c r="B230" s="27" t="s">
        <v>106</v>
      </c>
      <c r="C230" s="28" t="s">
        <v>106</v>
      </c>
      <c r="D230" s="29" t="s">
        <v>106</v>
      </c>
      <c r="E230" s="29" t="s">
        <v>106</v>
      </c>
      <c r="F230" s="29" t="s">
        <v>106</v>
      </c>
      <c r="G230" s="29" t="s">
        <v>106</v>
      </c>
      <c r="H230" s="29" t="s">
        <v>106</v>
      </c>
    </row>
    <row r="231" spans="2:8">
      <c r="B231" s="27" t="s">
        <v>106</v>
      </c>
      <c r="C231" s="28" t="s">
        <v>106</v>
      </c>
      <c r="D231" s="29" t="s">
        <v>106</v>
      </c>
      <c r="E231" s="29" t="s">
        <v>106</v>
      </c>
      <c r="F231" s="29" t="s">
        <v>106</v>
      </c>
      <c r="G231" s="29" t="s">
        <v>106</v>
      </c>
      <c r="H231" s="29" t="s">
        <v>106</v>
      </c>
    </row>
    <row r="232" spans="2:8">
      <c r="B232" s="27" t="s">
        <v>106</v>
      </c>
      <c r="C232" s="28" t="s">
        <v>106</v>
      </c>
      <c r="D232" s="29" t="s">
        <v>106</v>
      </c>
      <c r="E232" s="29" t="s">
        <v>106</v>
      </c>
      <c r="F232" s="29" t="s">
        <v>106</v>
      </c>
      <c r="G232" s="29" t="s">
        <v>106</v>
      </c>
      <c r="H232" s="29" t="s">
        <v>106</v>
      </c>
    </row>
    <row r="233" spans="2:8">
      <c r="B233" s="27" t="s">
        <v>106</v>
      </c>
      <c r="C233" s="28" t="s">
        <v>106</v>
      </c>
      <c r="D233" s="29" t="s">
        <v>106</v>
      </c>
      <c r="E233" s="29" t="s">
        <v>106</v>
      </c>
      <c r="F233" s="29" t="s">
        <v>106</v>
      </c>
      <c r="G233" s="29" t="s">
        <v>106</v>
      </c>
      <c r="H233" s="29" t="s">
        <v>106</v>
      </c>
    </row>
    <row r="234" spans="2:8">
      <c r="B234" s="27" t="s">
        <v>106</v>
      </c>
      <c r="C234" s="28" t="s">
        <v>106</v>
      </c>
      <c r="D234" s="29" t="s">
        <v>106</v>
      </c>
      <c r="E234" s="29" t="s">
        <v>106</v>
      </c>
      <c r="F234" s="29" t="s">
        <v>106</v>
      </c>
      <c r="G234" s="29" t="s">
        <v>106</v>
      </c>
      <c r="H234" s="29" t="s">
        <v>106</v>
      </c>
    </row>
    <row r="235" spans="2:8">
      <c r="B235" s="27" t="s">
        <v>106</v>
      </c>
      <c r="C235" s="28" t="s">
        <v>106</v>
      </c>
      <c r="D235" s="29" t="s">
        <v>106</v>
      </c>
      <c r="E235" s="29" t="s">
        <v>106</v>
      </c>
      <c r="F235" s="29" t="s">
        <v>106</v>
      </c>
      <c r="G235" s="29" t="s">
        <v>106</v>
      </c>
      <c r="H235" s="29" t="s">
        <v>106</v>
      </c>
    </row>
    <row r="236" spans="2:8">
      <c r="B236" s="27" t="s">
        <v>106</v>
      </c>
      <c r="C236" s="28" t="s">
        <v>106</v>
      </c>
      <c r="D236" s="29" t="s">
        <v>106</v>
      </c>
      <c r="E236" s="29" t="s">
        <v>106</v>
      </c>
      <c r="F236" s="29" t="s">
        <v>106</v>
      </c>
      <c r="G236" s="29" t="s">
        <v>106</v>
      </c>
      <c r="H236" s="29" t="s">
        <v>106</v>
      </c>
    </row>
    <row r="237" spans="2:8">
      <c r="B237" s="27" t="s">
        <v>106</v>
      </c>
      <c r="C237" s="28" t="s">
        <v>106</v>
      </c>
      <c r="D237" s="29" t="s">
        <v>106</v>
      </c>
      <c r="E237" s="29" t="s">
        <v>106</v>
      </c>
      <c r="F237" s="29" t="s">
        <v>106</v>
      </c>
      <c r="G237" s="29" t="s">
        <v>106</v>
      </c>
      <c r="H237" s="29" t="s">
        <v>106</v>
      </c>
    </row>
    <row r="238" spans="2:8">
      <c r="B238" s="27" t="s">
        <v>106</v>
      </c>
      <c r="C238" s="28" t="s">
        <v>106</v>
      </c>
      <c r="D238" s="29" t="s">
        <v>106</v>
      </c>
      <c r="E238" s="29" t="s">
        <v>106</v>
      </c>
      <c r="F238" s="29" t="s">
        <v>106</v>
      </c>
      <c r="G238" s="29" t="s">
        <v>106</v>
      </c>
      <c r="H238" s="29" t="s">
        <v>106</v>
      </c>
    </row>
    <row r="239" spans="2:8">
      <c r="B239" s="27" t="s">
        <v>106</v>
      </c>
      <c r="C239" s="28" t="s">
        <v>106</v>
      </c>
      <c r="D239" s="29" t="s">
        <v>106</v>
      </c>
      <c r="E239" s="29" t="s">
        <v>106</v>
      </c>
      <c r="F239" s="29" t="s">
        <v>106</v>
      </c>
      <c r="G239" s="29" t="s">
        <v>106</v>
      </c>
      <c r="H239" s="29" t="s">
        <v>106</v>
      </c>
    </row>
    <row r="240" spans="2:8">
      <c r="B240" s="27" t="s">
        <v>106</v>
      </c>
      <c r="C240" s="28" t="s">
        <v>106</v>
      </c>
      <c r="D240" s="29" t="s">
        <v>106</v>
      </c>
      <c r="E240" s="29" t="s">
        <v>106</v>
      </c>
      <c r="F240" s="29" t="s">
        <v>106</v>
      </c>
      <c r="G240" s="29" t="s">
        <v>106</v>
      </c>
      <c r="H240" s="29" t="s">
        <v>106</v>
      </c>
    </row>
    <row r="241" spans="2:8">
      <c r="B241" s="27" t="s">
        <v>106</v>
      </c>
      <c r="C241" s="28" t="s">
        <v>106</v>
      </c>
      <c r="D241" s="29" t="s">
        <v>106</v>
      </c>
      <c r="E241" s="29" t="s">
        <v>106</v>
      </c>
      <c r="F241" s="29" t="s">
        <v>106</v>
      </c>
      <c r="G241" s="29" t="s">
        <v>106</v>
      </c>
      <c r="H241" s="29" t="s">
        <v>106</v>
      </c>
    </row>
    <row r="242" spans="2:8">
      <c r="B242" s="27" t="s">
        <v>106</v>
      </c>
      <c r="C242" s="28" t="s">
        <v>106</v>
      </c>
      <c r="D242" s="29" t="s">
        <v>106</v>
      </c>
      <c r="E242" s="29" t="s">
        <v>106</v>
      </c>
      <c r="F242" s="29" t="s">
        <v>106</v>
      </c>
      <c r="G242" s="29" t="s">
        <v>106</v>
      </c>
      <c r="H242" s="29" t="s">
        <v>106</v>
      </c>
    </row>
    <row r="243" spans="2:8">
      <c r="B243" s="27" t="s">
        <v>106</v>
      </c>
      <c r="C243" s="28" t="s">
        <v>106</v>
      </c>
      <c r="D243" s="29" t="s">
        <v>106</v>
      </c>
      <c r="E243" s="29" t="s">
        <v>106</v>
      </c>
      <c r="F243" s="29" t="s">
        <v>106</v>
      </c>
      <c r="G243" s="29" t="s">
        <v>106</v>
      </c>
      <c r="H243" s="29" t="s">
        <v>106</v>
      </c>
    </row>
    <row r="244" spans="2:8">
      <c r="B244" s="27" t="s">
        <v>106</v>
      </c>
      <c r="C244" s="28" t="s">
        <v>106</v>
      </c>
      <c r="D244" s="29" t="s">
        <v>106</v>
      </c>
      <c r="E244" s="29" t="s">
        <v>106</v>
      </c>
      <c r="F244" s="29" t="s">
        <v>106</v>
      </c>
      <c r="G244" s="29" t="s">
        <v>106</v>
      </c>
      <c r="H244" s="29" t="s">
        <v>106</v>
      </c>
    </row>
    <row r="245" spans="2:8">
      <c r="B245" s="27" t="s">
        <v>106</v>
      </c>
      <c r="C245" s="28" t="s">
        <v>106</v>
      </c>
      <c r="D245" s="29" t="s">
        <v>106</v>
      </c>
      <c r="E245" s="29" t="s">
        <v>106</v>
      </c>
      <c r="F245" s="29" t="s">
        <v>106</v>
      </c>
      <c r="G245" s="29" t="s">
        <v>106</v>
      </c>
      <c r="H245" s="29" t="s">
        <v>106</v>
      </c>
    </row>
    <row r="246" spans="2:8">
      <c r="B246" s="27" t="s">
        <v>106</v>
      </c>
      <c r="C246" s="28" t="s">
        <v>106</v>
      </c>
      <c r="D246" s="29" t="s">
        <v>106</v>
      </c>
      <c r="E246" s="29" t="s">
        <v>106</v>
      </c>
      <c r="F246" s="29" t="s">
        <v>106</v>
      </c>
      <c r="G246" s="29" t="s">
        <v>106</v>
      </c>
      <c r="H246" s="29" t="s">
        <v>106</v>
      </c>
    </row>
    <row r="247" spans="2:8">
      <c r="B247" s="27" t="s">
        <v>106</v>
      </c>
      <c r="C247" s="28" t="s">
        <v>106</v>
      </c>
      <c r="D247" s="29" t="s">
        <v>106</v>
      </c>
      <c r="E247" s="29" t="s">
        <v>106</v>
      </c>
      <c r="F247" s="29" t="s">
        <v>106</v>
      </c>
      <c r="G247" s="29" t="s">
        <v>106</v>
      </c>
      <c r="H247" s="29" t="s">
        <v>106</v>
      </c>
    </row>
    <row r="248" spans="2:8">
      <c r="B248" s="27" t="s">
        <v>106</v>
      </c>
      <c r="C248" s="28" t="s">
        <v>106</v>
      </c>
      <c r="D248" s="29" t="s">
        <v>106</v>
      </c>
      <c r="E248" s="29" t="s">
        <v>106</v>
      </c>
      <c r="F248" s="29" t="s">
        <v>106</v>
      </c>
      <c r="G248" s="29" t="s">
        <v>106</v>
      </c>
      <c r="H248" s="29" t="s">
        <v>106</v>
      </c>
    </row>
    <row r="249" spans="2:8">
      <c r="B249" s="27" t="s">
        <v>106</v>
      </c>
      <c r="C249" s="28" t="s">
        <v>106</v>
      </c>
      <c r="D249" s="29" t="s">
        <v>106</v>
      </c>
      <c r="E249" s="29" t="s">
        <v>106</v>
      </c>
      <c r="F249" s="29" t="s">
        <v>106</v>
      </c>
      <c r="G249" s="29" t="s">
        <v>106</v>
      </c>
      <c r="H249" s="29" t="s">
        <v>106</v>
      </c>
    </row>
    <row r="250" spans="2:8">
      <c r="B250" s="27" t="s">
        <v>106</v>
      </c>
      <c r="C250" s="28" t="s">
        <v>106</v>
      </c>
      <c r="D250" s="29" t="s">
        <v>106</v>
      </c>
      <c r="E250" s="29" t="s">
        <v>106</v>
      </c>
      <c r="F250" s="29" t="s">
        <v>106</v>
      </c>
      <c r="G250" s="29" t="s">
        <v>106</v>
      </c>
      <c r="H250" s="29" t="s">
        <v>106</v>
      </c>
    </row>
    <row r="251" spans="2:8">
      <c r="B251" s="27" t="s">
        <v>106</v>
      </c>
      <c r="C251" s="28" t="s">
        <v>106</v>
      </c>
      <c r="D251" s="29" t="s">
        <v>106</v>
      </c>
      <c r="E251" s="29" t="s">
        <v>106</v>
      </c>
      <c r="F251" s="29" t="s">
        <v>106</v>
      </c>
      <c r="G251" s="29" t="s">
        <v>106</v>
      </c>
      <c r="H251" s="29" t="s">
        <v>106</v>
      </c>
    </row>
    <row r="252" spans="2:8">
      <c r="B252" s="27" t="s">
        <v>106</v>
      </c>
      <c r="C252" s="28" t="s">
        <v>106</v>
      </c>
      <c r="D252" s="29" t="s">
        <v>106</v>
      </c>
      <c r="E252" s="29" t="s">
        <v>106</v>
      </c>
      <c r="F252" s="29" t="s">
        <v>106</v>
      </c>
      <c r="G252" s="29" t="s">
        <v>106</v>
      </c>
      <c r="H252" s="29" t="s">
        <v>106</v>
      </c>
    </row>
    <row r="253" spans="2:8">
      <c r="B253" s="27" t="s">
        <v>106</v>
      </c>
      <c r="C253" s="28" t="s">
        <v>106</v>
      </c>
      <c r="D253" s="29" t="s">
        <v>106</v>
      </c>
      <c r="E253" s="29" t="s">
        <v>106</v>
      </c>
      <c r="F253" s="29" t="s">
        <v>106</v>
      </c>
      <c r="G253" s="29" t="s">
        <v>106</v>
      </c>
      <c r="H253" s="29" t="s">
        <v>106</v>
      </c>
    </row>
    <row r="254" spans="2:8">
      <c r="B254" s="27" t="s">
        <v>106</v>
      </c>
      <c r="C254" s="28" t="s">
        <v>106</v>
      </c>
      <c r="D254" s="29" t="s">
        <v>106</v>
      </c>
      <c r="E254" s="29" t="s">
        <v>106</v>
      </c>
      <c r="F254" s="29" t="s">
        <v>106</v>
      </c>
      <c r="G254" s="29" t="s">
        <v>106</v>
      </c>
      <c r="H254" s="29" t="s">
        <v>106</v>
      </c>
    </row>
    <row r="255" spans="2:8">
      <c r="B255" s="27" t="s">
        <v>106</v>
      </c>
      <c r="C255" s="28" t="s">
        <v>106</v>
      </c>
      <c r="D255" s="29" t="s">
        <v>106</v>
      </c>
      <c r="E255" s="29" t="s">
        <v>106</v>
      </c>
      <c r="F255" s="29" t="s">
        <v>106</v>
      </c>
      <c r="G255" s="29" t="s">
        <v>106</v>
      </c>
      <c r="H255" s="29" t="s">
        <v>106</v>
      </c>
    </row>
    <row r="256" spans="2:8">
      <c r="B256" s="27" t="s">
        <v>106</v>
      </c>
      <c r="C256" s="28" t="s">
        <v>106</v>
      </c>
      <c r="D256" s="29" t="s">
        <v>106</v>
      </c>
      <c r="E256" s="29" t="s">
        <v>106</v>
      </c>
      <c r="F256" s="29" t="s">
        <v>106</v>
      </c>
      <c r="G256" s="29" t="s">
        <v>106</v>
      </c>
      <c r="H256" s="29" t="s">
        <v>106</v>
      </c>
    </row>
    <row r="257" spans="2:8">
      <c r="B257" s="27" t="s">
        <v>106</v>
      </c>
      <c r="C257" s="28" t="s">
        <v>106</v>
      </c>
      <c r="D257" s="29" t="s">
        <v>106</v>
      </c>
      <c r="E257" s="29" t="s">
        <v>106</v>
      </c>
      <c r="F257" s="29" t="s">
        <v>106</v>
      </c>
      <c r="G257" s="29" t="s">
        <v>106</v>
      </c>
      <c r="H257" s="29" t="s">
        <v>106</v>
      </c>
    </row>
    <row r="258" spans="2:8">
      <c r="B258" s="27" t="s">
        <v>106</v>
      </c>
      <c r="C258" s="28" t="s">
        <v>106</v>
      </c>
      <c r="D258" s="29" t="s">
        <v>106</v>
      </c>
      <c r="E258" s="29" t="s">
        <v>106</v>
      </c>
      <c r="F258" s="29" t="s">
        <v>106</v>
      </c>
      <c r="G258" s="29" t="s">
        <v>106</v>
      </c>
      <c r="H258" s="29" t="s">
        <v>106</v>
      </c>
    </row>
    <row r="259" spans="2:8">
      <c r="B259" s="27" t="s">
        <v>106</v>
      </c>
      <c r="C259" s="28" t="s">
        <v>106</v>
      </c>
      <c r="D259" s="29" t="s">
        <v>106</v>
      </c>
      <c r="E259" s="29" t="s">
        <v>106</v>
      </c>
      <c r="F259" s="29" t="s">
        <v>106</v>
      </c>
      <c r="G259" s="29" t="s">
        <v>106</v>
      </c>
      <c r="H259" s="29" t="s">
        <v>106</v>
      </c>
    </row>
    <row r="260" spans="2:8">
      <c r="B260" s="27" t="s">
        <v>106</v>
      </c>
      <c r="C260" s="28" t="s">
        <v>106</v>
      </c>
      <c r="D260" s="29" t="s">
        <v>106</v>
      </c>
      <c r="E260" s="29" t="s">
        <v>106</v>
      </c>
      <c r="F260" s="29" t="s">
        <v>106</v>
      </c>
      <c r="G260" s="29" t="s">
        <v>106</v>
      </c>
      <c r="H260" s="29" t="s">
        <v>106</v>
      </c>
    </row>
    <row r="261" spans="2:8">
      <c r="B261" s="27" t="s">
        <v>106</v>
      </c>
      <c r="C261" s="28" t="s">
        <v>106</v>
      </c>
      <c r="D261" s="29" t="s">
        <v>106</v>
      </c>
      <c r="E261" s="29" t="s">
        <v>106</v>
      </c>
      <c r="F261" s="29" t="s">
        <v>106</v>
      </c>
      <c r="G261" s="29" t="s">
        <v>106</v>
      </c>
      <c r="H261" s="29" t="s">
        <v>106</v>
      </c>
    </row>
    <row r="262" spans="2:8">
      <c r="B262" s="27" t="s">
        <v>106</v>
      </c>
      <c r="C262" s="28" t="s">
        <v>106</v>
      </c>
      <c r="D262" s="29" t="s">
        <v>106</v>
      </c>
      <c r="E262" s="29" t="s">
        <v>106</v>
      </c>
      <c r="F262" s="29" t="s">
        <v>106</v>
      </c>
      <c r="G262" s="29" t="s">
        <v>106</v>
      </c>
      <c r="H262" s="29" t="s">
        <v>106</v>
      </c>
    </row>
    <row r="263" spans="2:8">
      <c r="B263" s="27" t="s">
        <v>106</v>
      </c>
      <c r="C263" s="28" t="s">
        <v>106</v>
      </c>
      <c r="D263" s="29" t="s">
        <v>106</v>
      </c>
      <c r="E263" s="29" t="s">
        <v>106</v>
      </c>
      <c r="F263" s="29" t="s">
        <v>106</v>
      </c>
      <c r="G263" s="29" t="s">
        <v>106</v>
      </c>
      <c r="H263" s="29" t="s">
        <v>106</v>
      </c>
    </row>
    <row r="264" spans="2:8">
      <c r="B264" s="27" t="s">
        <v>106</v>
      </c>
      <c r="C264" s="28" t="s">
        <v>106</v>
      </c>
      <c r="D264" s="29" t="s">
        <v>106</v>
      </c>
      <c r="E264" s="29" t="s">
        <v>106</v>
      </c>
      <c r="F264" s="29" t="s">
        <v>106</v>
      </c>
      <c r="G264" s="29" t="s">
        <v>106</v>
      </c>
      <c r="H264" s="29" t="s">
        <v>106</v>
      </c>
    </row>
    <row r="265" spans="2:8">
      <c r="B265" s="27" t="s">
        <v>106</v>
      </c>
      <c r="C265" s="28" t="s">
        <v>106</v>
      </c>
      <c r="D265" s="29" t="s">
        <v>106</v>
      </c>
      <c r="E265" s="29" t="s">
        <v>106</v>
      </c>
      <c r="F265" s="29" t="s">
        <v>106</v>
      </c>
      <c r="G265" s="29" t="s">
        <v>106</v>
      </c>
      <c r="H265" s="29" t="s">
        <v>106</v>
      </c>
    </row>
    <row r="266" spans="2:8">
      <c r="B266" s="27" t="s">
        <v>106</v>
      </c>
      <c r="C266" s="28" t="s">
        <v>106</v>
      </c>
      <c r="D266" s="29" t="s">
        <v>106</v>
      </c>
      <c r="E266" s="29" t="s">
        <v>106</v>
      </c>
      <c r="F266" s="29" t="s">
        <v>106</v>
      </c>
      <c r="G266" s="29" t="s">
        <v>106</v>
      </c>
      <c r="H266" s="29" t="s">
        <v>106</v>
      </c>
    </row>
    <row r="267" spans="2:8">
      <c r="B267" s="27" t="s">
        <v>106</v>
      </c>
      <c r="C267" s="28" t="s">
        <v>106</v>
      </c>
      <c r="D267" s="29" t="s">
        <v>106</v>
      </c>
      <c r="E267" s="29" t="s">
        <v>106</v>
      </c>
      <c r="F267" s="29" t="s">
        <v>106</v>
      </c>
      <c r="G267" s="29" t="s">
        <v>106</v>
      </c>
      <c r="H267" s="29" t="s">
        <v>106</v>
      </c>
    </row>
    <row r="268" spans="2:8">
      <c r="B268" s="27" t="s">
        <v>106</v>
      </c>
      <c r="C268" s="28" t="s">
        <v>106</v>
      </c>
      <c r="D268" s="29" t="s">
        <v>106</v>
      </c>
      <c r="E268" s="29" t="s">
        <v>106</v>
      </c>
      <c r="F268" s="29" t="s">
        <v>106</v>
      </c>
      <c r="G268" s="29" t="s">
        <v>106</v>
      </c>
      <c r="H268" s="29" t="s">
        <v>106</v>
      </c>
    </row>
    <row r="269" spans="2:8">
      <c r="B269" s="27" t="s">
        <v>106</v>
      </c>
      <c r="C269" s="28" t="s">
        <v>106</v>
      </c>
      <c r="D269" s="29" t="s">
        <v>106</v>
      </c>
      <c r="E269" s="29" t="s">
        <v>106</v>
      </c>
      <c r="F269" s="29" t="s">
        <v>106</v>
      </c>
      <c r="G269" s="29" t="s">
        <v>106</v>
      </c>
      <c r="H269" s="29" t="s">
        <v>106</v>
      </c>
    </row>
    <row r="270" spans="2:8">
      <c r="B270" s="27" t="s">
        <v>106</v>
      </c>
      <c r="C270" s="28" t="s">
        <v>106</v>
      </c>
      <c r="D270" s="29" t="s">
        <v>106</v>
      </c>
      <c r="E270" s="29" t="s">
        <v>106</v>
      </c>
      <c r="F270" s="29" t="s">
        <v>106</v>
      </c>
      <c r="G270" s="29" t="s">
        <v>106</v>
      </c>
      <c r="H270" s="29" t="s">
        <v>106</v>
      </c>
    </row>
    <row r="271" spans="2:8">
      <c r="B271" s="27" t="s">
        <v>106</v>
      </c>
      <c r="C271" s="28" t="s">
        <v>106</v>
      </c>
      <c r="D271" s="29" t="s">
        <v>106</v>
      </c>
      <c r="E271" s="29" t="s">
        <v>106</v>
      </c>
      <c r="F271" s="29" t="s">
        <v>106</v>
      </c>
      <c r="G271" s="29" t="s">
        <v>106</v>
      </c>
      <c r="H271" s="29" t="s">
        <v>106</v>
      </c>
    </row>
    <row r="272" spans="2:8">
      <c r="B272" s="27" t="s">
        <v>106</v>
      </c>
      <c r="C272" s="28" t="s">
        <v>106</v>
      </c>
      <c r="D272" s="29" t="s">
        <v>106</v>
      </c>
      <c r="E272" s="29" t="s">
        <v>106</v>
      </c>
      <c r="F272" s="29" t="s">
        <v>106</v>
      </c>
      <c r="G272" s="29" t="s">
        <v>106</v>
      </c>
      <c r="H272" s="29" t="s">
        <v>106</v>
      </c>
    </row>
    <row r="273" spans="2:8">
      <c r="B273" s="27" t="s">
        <v>106</v>
      </c>
      <c r="C273" s="28" t="s">
        <v>106</v>
      </c>
      <c r="D273" s="29" t="s">
        <v>106</v>
      </c>
      <c r="E273" s="29" t="s">
        <v>106</v>
      </c>
      <c r="F273" s="29" t="s">
        <v>106</v>
      </c>
      <c r="G273" s="29" t="s">
        <v>106</v>
      </c>
      <c r="H273" s="29" t="s">
        <v>106</v>
      </c>
    </row>
    <row r="274" spans="2:8">
      <c r="B274" s="27" t="s">
        <v>106</v>
      </c>
      <c r="C274" s="28" t="s">
        <v>106</v>
      </c>
      <c r="D274" s="29" t="s">
        <v>106</v>
      </c>
      <c r="E274" s="29" t="s">
        <v>106</v>
      </c>
      <c r="F274" s="29" t="s">
        <v>106</v>
      </c>
      <c r="G274" s="29" t="s">
        <v>106</v>
      </c>
      <c r="H274" s="29" t="s">
        <v>106</v>
      </c>
    </row>
    <row r="275" spans="2:8">
      <c r="B275" s="27" t="s">
        <v>106</v>
      </c>
      <c r="C275" s="28" t="s">
        <v>106</v>
      </c>
      <c r="D275" s="29" t="s">
        <v>106</v>
      </c>
      <c r="E275" s="29" t="s">
        <v>106</v>
      </c>
      <c r="F275" s="29" t="s">
        <v>106</v>
      </c>
      <c r="G275" s="29" t="s">
        <v>106</v>
      </c>
      <c r="H275" s="29" t="s">
        <v>106</v>
      </c>
    </row>
    <row r="276" spans="2:8">
      <c r="B276" s="27" t="s">
        <v>106</v>
      </c>
      <c r="C276" s="28" t="s">
        <v>106</v>
      </c>
      <c r="D276" s="29" t="s">
        <v>106</v>
      </c>
      <c r="E276" s="29" t="s">
        <v>106</v>
      </c>
      <c r="F276" s="29" t="s">
        <v>106</v>
      </c>
      <c r="G276" s="29" t="s">
        <v>106</v>
      </c>
      <c r="H276" s="29" t="s">
        <v>106</v>
      </c>
    </row>
    <row r="277" spans="2:8">
      <c r="B277" s="27" t="s">
        <v>106</v>
      </c>
      <c r="C277" s="28" t="s">
        <v>106</v>
      </c>
      <c r="D277" s="29" t="s">
        <v>106</v>
      </c>
      <c r="E277" s="29" t="s">
        <v>106</v>
      </c>
      <c r="F277" s="29" t="s">
        <v>106</v>
      </c>
      <c r="G277" s="29" t="s">
        <v>106</v>
      </c>
      <c r="H277" s="29" t="s">
        <v>106</v>
      </c>
    </row>
    <row r="278" spans="2:8">
      <c r="B278" s="27" t="s">
        <v>106</v>
      </c>
      <c r="C278" s="28" t="s">
        <v>106</v>
      </c>
      <c r="D278" s="29" t="s">
        <v>106</v>
      </c>
      <c r="E278" s="29" t="s">
        <v>106</v>
      </c>
      <c r="F278" s="29" t="s">
        <v>106</v>
      </c>
      <c r="G278" s="29" t="s">
        <v>106</v>
      </c>
      <c r="H278" s="29" t="s">
        <v>106</v>
      </c>
    </row>
    <row r="279" spans="2:8">
      <c r="B279" s="27" t="s">
        <v>106</v>
      </c>
      <c r="C279" s="28" t="s">
        <v>106</v>
      </c>
      <c r="D279" s="29" t="s">
        <v>106</v>
      </c>
      <c r="E279" s="29" t="s">
        <v>106</v>
      </c>
      <c r="F279" s="29" t="s">
        <v>106</v>
      </c>
      <c r="G279" s="29" t="s">
        <v>106</v>
      </c>
      <c r="H279" s="29" t="s">
        <v>106</v>
      </c>
    </row>
    <row r="280" spans="2:8">
      <c r="B280" s="27" t="s">
        <v>106</v>
      </c>
      <c r="C280" s="28" t="s">
        <v>106</v>
      </c>
      <c r="D280" s="29" t="s">
        <v>106</v>
      </c>
      <c r="E280" s="29" t="s">
        <v>106</v>
      </c>
      <c r="F280" s="29" t="s">
        <v>106</v>
      </c>
      <c r="G280" s="29" t="s">
        <v>106</v>
      </c>
      <c r="H280" s="29" t="s">
        <v>106</v>
      </c>
    </row>
    <row r="281" spans="2:8">
      <c r="B281" s="27" t="s">
        <v>106</v>
      </c>
      <c r="C281" s="28" t="s">
        <v>106</v>
      </c>
      <c r="D281" s="29" t="s">
        <v>106</v>
      </c>
      <c r="E281" s="29" t="s">
        <v>106</v>
      </c>
      <c r="F281" s="29" t="s">
        <v>106</v>
      </c>
      <c r="G281" s="29" t="s">
        <v>106</v>
      </c>
      <c r="H281" s="29" t="s">
        <v>106</v>
      </c>
    </row>
    <row r="282" spans="2:8">
      <c r="B282" s="27" t="s">
        <v>106</v>
      </c>
      <c r="C282" s="28" t="s">
        <v>106</v>
      </c>
      <c r="D282" s="29" t="s">
        <v>106</v>
      </c>
      <c r="E282" s="29" t="s">
        <v>106</v>
      </c>
      <c r="F282" s="29" t="s">
        <v>106</v>
      </c>
      <c r="G282" s="29" t="s">
        <v>106</v>
      </c>
      <c r="H282" s="29" t="s">
        <v>106</v>
      </c>
    </row>
    <row r="283" spans="2:8">
      <c r="B283" s="27" t="s">
        <v>106</v>
      </c>
      <c r="C283" s="28" t="s">
        <v>106</v>
      </c>
      <c r="D283" s="29" t="s">
        <v>106</v>
      </c>
      <c r="E283" s="29" t="s">
        <v>106</v>
      </c>
      <c r="F283" s="29" t="s">
        <v>106</v>
      </c>
      <c r="G283" s="29" t="s">
        <v>106</v>
      </c>
      <c r="H283" s="29" t="s">
        <v>106</v>
      </c>
    </row>
    <row r="284" spans="2:8">
      <c r="B284" s="27" t="s">
        <v>106</v>
      </c>
      <c r="C284" s="28" t="s">
        <v>106</v>
      </c>
      <c r="D284" s="29" t="s">
        <v>106</v>
      </c>
      <c r="E284" s="29" t="s">
        <v>106</v>
      </c>
      <c r="F284" s="29" t="s">
        <v>106</v>
      </c>
      <c r="G284" s="29" t="s">
        <v>106</v>
      </c>
      <c r="H284" s="29" t="s">
        <v>106</v>
      </c>
    </row>
    <row r="285" spans="2:8">
      <c r="B285" s="27" t="s">
        <v>106</v>
      </c>
      <c r="C285" s="28" t="s">
        <v>106</v>
      </c>
      <c r="D285" s="29" t="s">
        <v>106</v>
      </c>
      <c r="E285" s="29" t="s">
        <v>106</v>
      </c>
      <c r="F285" s="29" t="s">
        <v>106</v>
      </c>
      <c r="G285" s="29" t="s">
        <v>106</v>
      </c>
      <c r="H285" s="29" t="s">
        <v>106</v>
      </c>
    </row>
    <row r="286" spans="2:8">
      <c r="B286" s="27" t="s">
        <v>106</v>
      </c>
      <c r="C286" s="28" t="s">
        <v>106</v>
      </c>
      <c r="D286" s="29" t="s">
        <v>106</v>
      </c>
      <c r="E286" s="29" t="s">
        <v>106</v>
      </c>
      <c r="F286" s="29" t="s">
        <v>106</v>
      </c>
      <c r="G286" s="29" t="s">
        <v>106</v>
      </c>
      <c r="H286" s="29" t="s">
        <v>106</v>
      </c>
    </row>
    <row r="287" spans="2:8">
      <c r="B287" s="27" t="s">
        <v>106</v>
      </c>
      <c r="C287" s="28" t="s">
        <v>106</v>
      </c>
      <c r="D287" s="29" t="s">
        <v>106</v>
      </c>
      <c r="E287" s="29" t="s">
        <v>106</v>
      </c>
      <c r="F287" s="29" t="s">
        <v>106</v>
      </c>
      <c r="G287" s="29" t="s">
        <v>106</v>
      </c>
      <c r="H287" s="29" t="s">
        <v>106</v>
      </c>
    </row>
    <row r="288" spans="2:8">
      <c r="B288" s="27" t="s">
        <v>106</v>
      </c>
      <c r="C288" s="28" t="s">
        <v>106</v>
      </c>
      <c r="D288" s="29" t="s">
        <v>106</v>
      </c>
      <c r="E288" s="29" t="s">
        <v>106</v>
      </c>
      <c r="F288" s="29" t="s">
        <v>106</v>
      </c>
      <c r="G288" s="29" t="s">
        <v>106</v>
      </c>
      <c r="H288" s="29" t="s">
        <v>106</v>
      </c>
    </row>
    <row r="289" spans="2:8">
      <c r="B289" s="27" t="s">
        <v>106</v>
      </c>
      <c r="C289" s="28" t="s">
        <v>106</v>
      </c>
      <c r="D289" s="29" t="s">
        <v>106</v>
      </c>
      <c r="E289" s="29" t="s">
        <v>106</v>
      </c>
      <c r="F289" s="29" t="s">
        <v>106</v>
      </c>
      <c r="G289" s="29" t="s">
        <v>106</v>
      </c>
      <c r="H289" s="29" t="s">
        <v>106</v>
      </c>
    </row>
    <row r="290" spans="2:8">
      <c r="B290" s="27" t="s">
        <v>106</v>
      </c>
      <c r="C290" s="28" t="s">
        <v>106</v>
      </c>
      <c r="D290" s="29" t="s">
        <v>106</v>
      </c>
      <c r="E290" s="29" t="s">
        <v>106</v>
      </c>
      <c r="F290" s="29" t="s">
        <v>106</v>
      </c>
      <c r="G290" s="29" t="s">
        <v>106</v>
      </c>
      <c r="H290" s="29" t="s">
        <v>106</v>
      </c>
    </row>
    <row r="291" spans="2:8">
      <c r="B291" s="27" t="s">
        <v>106</v>
      </c>
      <c r="C291" s="28" t="s">
        <v>106</v>
      </c>
      <c r="D291" s="29" t="s">
        <v>106</v>
      </c>
      <c r="E291" s="29" t="s">
        <v>106</v>
      </c>
      <c r="F291" s="29" t="s">
        <v>106</v>
      </c>
      <c r="G291" s="29" t="s">
        <v>106</v>
      </c>
      <c r="H291" s="29" t="s">
        <v>106</v>
      </c>
    </row>
    <row r="292" spans="2:8">
      <c r="B292" s="27" t="s">
        <v>106</v>
      </c>
      <c r="C292" s="28" t="s">
        <v>106</v>
      </c>
      <c r="D292" s="29" t="s">
        <v>106</v>
      </c>
      <c r="E292" s="29" t="s">
        <v>106</v>
      </c>
      <c r="F292" s="29" t="s">
        <v>106</v>
      </c>
      <c r="G292" s="29" t="s">
        <v>106</v>
      </c>
      <c r="H292" s="29" t="s">
        <v>106</v>
      </c>
    </row>
    <row r="293" spans="2:8">
      <c r="B293" s="27" t="s">
        <v>106</v>
      </c>
      <c r="C293" s="28" t="s">
        <v>106</v>
      </c>
      <c r="D293" s="29" t="s">
        <v>106</v>
      </c>
      <c r="E293" s="29" t="s">
        <v>106</v>
      </c>
      <c r="F293" s="29" t="s">
        <v>106</v>
      </c>
      <c r="G293" s="29" t="s">
        <v>106</v>
      </c>
      <c r="H293" s="29" t="s">
        <v>106</v>
      </c>
    </row>
    <row r="294" spans="2:8">
      <c r="B294" s="27" t="s">
        <v>106</v>
      </c>
      <c r="C294" s="28" t="s">
        <v>106</v>
      </c>
      <c r="D294" s="29" t="s">
        <v>106</v>
      </c>
      <c r="E294" s="29" t="s">
        <v>106</v>
      </c>
      <c r="F294" s="29" t="s">
        <v>106</v>
      </c>
      <c r="G294" s="29" t="s">
        <v>106</v>
      </c>
      <c r="H294" s="29" t="s">
        <v>106</v>
      </c>
    </row>
    <row r="295" spans="2:8">
      <c r="B295" s="27" t="s">
        <v>106</v>
      </c>
      <c r="C295" s="28" t="s">
        <v>106</v>
      </c>
      <c r="D295" s="29" t="s">
        <v>106</v>
      </c>
      <c r="E295" s="29" t="s">
        <v>106</v>
      </c>
      <c r="F295" s="29" t="s">
        <v>106</v>
      </c>
      <c r="G295" s="29" t="s">
        <v>106</v>
      </c>
      <c r="H295" s="29" t="s">
        <v>106</v>
      </c>
    </row>
    <row r="296" spans="2:8">
      <c r="B296" s="27" t="s">
        <v>106</v>
      </c>
      <c r="C296" s="28" t="s">
        <v>106</v>
      </c>
      <c r="D296" s="29" t="s">
        <v>106</v>
      </c>
      <c r="E296" s="29" t="s">
        <v>106</v>
      </c>
      <c r="F296" s="29" t="s">
        <v>106</v>
      </c>
      <c r="G296" s="29" t="s">
        <v>106</v>
      </c>
      <c r="H296" s="29" t="s">
        <v>106</v>
      </c>
    </row>
    <row r="297" spans="2:8">
      <c r="B297" s="27" t="s">
        <v>106</v>
      </c>
      <c r="C297" s="28" t="s">
        <v>106</v>
      </c>
      <c r="D297" s="29" t="s">
        <v>106</v>
      </c>
      <c r="E297" s="29" t="s">
        <v>106</v>
      </c>
      <c r="F297" s="29" t="s">
        <v>106</v>
      </c>
      <c r="G297" s="29" t="s">
        <v>106</v>
      </c>
      <c r="H297" s="29" t="s">
        <v>106</v>
      </c>
    </row>
    <row r="298" spans="2:8">
      <c r="B298" s="27" t="s">
        <v>106</v>
      </c>
      <c r="C298" s="28" t="s">
        <v>106</v>
      </c>
      <c r="D298" s="29" t="s">
        <v>106</v>
      </c>
      <c r="E298" s="29" t="s">
        <v>106</v>
      </c>
      <c r="F298" s="29" t="s">
        <v>106</v>
      </c>
      <c r="G298" s="29" t="s">
        <v>106</v>
      </c>
      <c r="H298" s="29" t="s">
        <v>106</v>
      </c>
    </row>
    <row r="299" spans="2:8">
      <c r="B299" s="27" t="s">
        <v>106</v>
      </c>
      <c r="C299" s="28" t="s">
        <v>106</v>
      </c>
      <c r="D299" s="29" t="s">
        <v>106</v>
      </c>
      <c r="E299" s="29" t="s">
        <v>106</v>
      </c>
      <c r="F299" s="29" t="s">
        <v>106</v>
      </c>
      <c r="G299" s="29" t="s">
        <v>106</v>
      </c>
      <c r="H299" s="29" t="s">
        <v>106</v>
      </c>
    </row>
    <row r="300" spans="2:8">
      <c r="B300" s="27" t="s">
        <v>106</v>
      </c>
      <c r="C300" s="28" t="s">
        <v>106</v>
      </c>
      <c r="D300" s="29" t="s">
        <v>106</v>
      </c>
      <c r="E300" s="29" t="s">
        <v>106</v>
      </c>
      <c r="F300" s="29" t="s">
        <v>106</v>
      </c>
      <c r="G300" s="29" t="s">
        <v>106</v>
      </c>
      <c r="H300" s="29" t="s">
        <v>106</v>
      </c>
    </row>
    <row r="301" spans="2:8">
      <c r="B301" s="27" t="s">
        <v>106</v>
      </c>
      <c r="C301" s="28" t="s">
        <v>106</v>
      </c>
      <c r="D301" s="29" t="s">
        <v>106</v>
      </c>
      <c r="E301" s="29" t="s">
        <v>106</v>
      </c>
      <c r="F301" s="29" t="s">
        <v>106</v>
      </c>
      <c r="G301" s="29" t="s">
        <v>106</v>
      </c>
      <c r="H301" s="29" t="s">
        <v>106</v>
      </c>
    </row>
    <row r="302" spans="2:8">
      <c r="B302" s="27" t="s">
        <v>106</v>
      </c>
      <c r="C302" s="28" t="s">
        <v>106</v>
      </c>
      <c r="D302" s="29" t="s">
        <v>106</v>
      </c>
      <c r="E302" s="29" t="s">
        <v>106</v>
      </c>
      <c r="F302" s="29" t="s">
        <v>106</v>
      </c>
      <c r="G302" s="29" t="s">
        <v>106</v>
      </c>
      <c r="H302" s="29" t="s">
        <v>106</v>
      </c>
    </row>
    <row r="303" spans="2:8">
      <c r="B303" s="27" t="s">
        <v>106</v>
      </c>
      <c r="C303" s="28" t="s">
        <v>106</v>
      </c>
      <c r="D303" s="29" t="s">
        <v>106</v>
      </c>
      <c r="E303" s="29" t="s">
        <v>106</v>
      </c>
      <c r="F303" s="29" t="s">
        <v>106</v>
      </c>
      <c r="G303" s="29" t="s">
        <v>106</v>
      </c>
      <c r="H303" s="29" t="s">
        <v>106</v>
      </c>
    </row>
    <row r="304" spans="2:8">
      <c r="B304" s="27" t="s">
        <v>106</v>
      </c>
      <c r="C304" s="28" t="s">
        <v>106</v>
      </c>
      <c r="D304" s="29" t="s">
        <v>106</v>
      </c>
      <c r="E304" s="29" t="s">
        <v>106</v>
      </c>
      <c r="F304" s="29" t="s">
        <v>106</v>
      </c>
      <c r="G304" s="29" t="s">
        <v>106</v>
      </c>
      <c r="H304" s="29" t="s">
        <v>106</v>
      </c>
    </row>
    <row r="305" spans="2:8">
      <c r="B305" s="27" t="s">
        <v>106</v>
      </c>
      <c r="C305" s="28" t="s">
        <v>106</v>
      </c>
      <c r="D305" s="29" t="s">
        <v>106</v>
      </c>
      <c r="E305" s="29" t="s">
        <v>106</v>
      </c>
      <c r="F305" s="29" t="s">
        <v>106</v>
      </c>
      <c r="G305" s="29" t="s">
        <v>106</v>
      </c>
      <c r="H305" s="29" t="s">
        <v>106</v>
      </c>
    </row>
    <row r="306" spans="2:8">
      <c r="B306" s="27" t="s">
        <v>106</v>
      </c>
      <c r="C306" s="28" t="s">
        <v>106</v>
      </c>
      <c r="D306" s="29" t="s">
        <v>106</v>
      </c>
      <c r="E306" s="29" t="s">
        <v>106</v>
      </c>
      <c r="F306" s="29" t="s">
        <v>106</v>
      </c>
      <c r="G306" s="29" t="s">
        <v>106</v>
      </c>
      <c r="H306" s="29" t="s">
        <v>106</v>
      </c>
    </row>
    <row r="307" spans="2:8">
      <c r="B307" s="27" t="s">
        <v>106</v>
      </c>
      <c r="C307" s="28" t="s">
        <v>106</v>
      </c>
      <c r="D307" s="29" t="s">
        <v>106</v>
      </c>
      <c r="E307" s="29" t="s">
        <v>106</v>
      </c>
      <c r="F307" s="29" t="s">
        <v>106</v>
      </c>
      <c r="G307" s="29" t="s">
        <v>106</v>
      </c>
      <c r="H307" s="29" t="s">
        <v>106</v>
      </c>
    </row>
    <row r="308" spans="2:8">
      <c r="B308" s="27" t="s">
        <v>106</v>
      </c>
      <c r="C308" s="28" t="s">
        <v>106</v>
      </c>
      <c r="D308" s="29" t="s">
        <v>106</v>
      </c>
      <c r="E308" s="29" t="s">
        <v>106</v>
      </c>
      <c r="F308" s="29" t="s">
        <v>106</v>
      </c>
      <c r="G308" s="29" t="s">
        <v>106</v>
      </c>
      <c r="H308" s="29" t="s">
        <v>106</v>
      </c>
    </row>
    <row r="309" spans="2:8">
      <c r="B309" s="27" t="s">
        <v>106</v>
      </c>
      <c r="C309" s="28" t="s">
        <v>106</v>
      </c>
      <c r="D309" s="29" t="s">
        <v>106</v>
      </c>
      <c r="E309" s="29" t="s">
        <v>106</v>
      </c>
      <c r="F309" s="29" t="s">
        <v>106</v>
      </c>
      <c r="G309" s="29" t="s">
        <v>106</v>
      </c>
      <c r="H309" s="29" t="s">
        <v>106</v>
      </c>
    </row>
    <row r="310" spans="2:8">
      <c r="B310" s="27" t="s">
        <v>106</v>
      </c>
      <c r="C310" s="28" t="s">
        <v>106</v>
      </c>
      <c r="D310" s="29" t="s">
        <v>106</v>
      </c>
      <c r="E310" s="29" t="s">
        <v>106</v>
      </c>
      <c r="F310" s="29" t="s">
        <v>106</v>
      </c>
      <c r="G310" s="29" t="s">
        <v>106</v>
      </c>
      <c r="H310" s="29" t="s">
        <v>106</v>
      </c>
    </row>
    <row r="311" spans="2:8">
      <c r="B311" s="27" t="s">
        <v>106</v>
      </c>
      <c r="C311" s="28" t="s">
        <v>106</v>
      </c>
      <c r="D311" s="29" t="s">
        <v>106</v>
      </c>
      <c r="E311" s="29" t="s">
        <v>106</v>
      </c>
      <c r="F311" s="29" t="s">
        <v>106</v>
      </c>
      <c r="G311" s="29" t="s">
        <v>106</v>
      </c>
      <c r="H311" s="29" t="s">
        <v>106</v>
      </c>
    </row>
    <row r="312" spans="2:8">
      <c r="B312" s="27" t="s">
        <v>106</v>
      </c>
      <c r="C312" s="28" t="s">
        <v>106</v>
      </c>
      <c r="D312" s="29" t="s">
        <v>106</v>
      </c>
      <c r="E312" s="29" t="s">
        <v>106</v>
      </c>
      <c r="F312" s="29" t="s">
        <v>106</v>
      </c>
      <c r="G312" s="29" t="s">
        <v>106</v>
      </c>
      <c r="H312" s="29" t="s">
        <v>106</v>
      </c>
    </row>
    <row r="313" spans="2:8">
      <c r="B313" s="27" t="s">
        <v>106</v>
      </c>
      <c r="C313" s="28" t="s">
        <v>106</v>
      </c>
      <c r="D313" s="29" t="s">
        <v>106</v>
      </c>
      <c r="E313" s="29" t="s">
        <v>106</v>
      </c>
      <c r="F313" s="29" t="s">
        <v>106</v>
      </c>
      <c r="G313" s="29" t="s">
        <v>106</v>
      </c>
      <c r="H313" s="29" t="s">
        <v>106</v>
      </c>
    </row>
    <row r="314" spans="2:8">
      <c r="B314" s="27" t="s">
        <v>106</v>
      </c>
      <c r="C314" s="28" t="s">
        <v>106</v>
      </c>
      <c r="D314" s="29" t="s">
        <v>106</v>
      </c>
      <c r="E314" s="29" t="s">
        <v>106</v>
      </c>
      <c r="F314" s="29" t="s">
        <v>106</v>
      </c>
      <c r="G314" s="29" t="s">
        <v>106</v>
      </c>
      <c r="H314" s="29" t="s">
        <v>106</v>
      </c>
    </row>
    <row r="315" spans="2:8">
      <c r="B315" s="27" t="s">
        <v>106</v>
      </c>
      <c r="C315" s="28" t="s">
        <v>106</v>
      </c>
      <c r="D315" s="29" t="s">
        <v>106</v>
      </c>
      <c r="E315" s="29" t="s">
        <v>106</v>
      </c>
      <c r="F315" s="29" t="s">
        <v>106</v>
      </c>
      <c r="G315" s="29" t="s">
        <v>106</v>
      </c>
      <c r="H315" s="29" t="s">
        <v>106</v>
      </c>
    </row>
    <row r="316" spans="2:8">
      <c r="B316" s="27" t="s">
        <v>106</v>
      </c>
      <c r="C316" s="28" t="s">
        <v>106</v>
      </c>
      <c r="D316" s="29" t="s">
        <v>106</v>
      </c>
      <c r="E316" s="29" t="s">
        <v>106</v>
      </c>
      <c r="F316" s="29" t="s">
        <v>106</v>
      </c>
      <c r="G316" s="29" t="s">
        <v>106</v>
      </c>
      <c r="H316" s="29" t="s">
        <v>106</v>
      </c>
    </row>
    <row r="317" spans="2:8">
      <c r="B317" s="27" t="s">
        <v>106</v>
      </c>
      <c r="C317" s="28" t="s">
        <v>106</v>
      </c>
      <c r="D317" s="29" t="s">
        <v>106</v>
      </c>
      <c r="E317" s="29" t="s">
        <v>106</v>
      </c>
      <c r="F317" s="29" t="s">
        <v>106</v>
      </c>
      <c r="G317" s="29" t="s">
        <v>106</v>
      </c>
      <c r="H317" s="29" t="s">
        <v>106</v>
      </c>
    </row>
    <row r="318" spans="2:8">
      <c r="B318" s="27" t="s">
        <v>106</v>
      </c>
      <c r="C318" s="28" t="s">
        <v>106</v>
      </c>
      <c r="D318" s="29" t="s">
        <v>106</v>
      </c>
      <c r="E318" s="29" t="s">
        <v>106</v>
      </c>
      <c r="F318" s="29" t="s">
        <v>106</v>
      </c>
      <c r="G318" s="29" t="s">
        <v>106</v>
      </c>
      <c r="H318" s="29" t="s">
        <v>106</v>
      </c>
    </row>
    <row r="319" spans="2:8">
      <c r="B319" s="27" t="s">
        <v>106</v>
      </c>
      <c r="C319" s="28" t="s">
        <v>106</v>
      </c>
      <c r="D319" s="29" t="s">
        <v>106</v>
      </c>
      <c r="E319" s="29" t="s">
        <v>106</v>
      </c>
      <c r="F319" s="29" t="s">
        <v>106</v>
      </c>
      <c r="G319" s="29" t="s">
        <v>106</v>
      </c>
      <c r="H319" s="29" t="s">
        <v>106</v>
      </c>
    </row>
    <row r="320" spans="2:8">
      <c r="B320" s="27" t="s">
        <v>106</v>
      </c>
      <c r="C320" s="28" t="s">
        <v>106</v>
      </c>
      <c r="D320" s="29" t="s">
        <v>106</v>
      </c>
      <c r="E320" s="29" t="s">
        <v>106</v>
      </c>
      <c r="F320" s="29" t="s">
        <v>106</v>
      </c>
      <c r="G320" s="29" t="s">
        <v>106</v>
      </c>
      <c r="H320" s="29" t="s">
        <v>106</v>
      </c>
    </row>
    <row r="321" spans="2:8">
      <c r="B321" s="27" t="s">
        <v>106</v>
      </c>
      <c r="C321" s="28" t="s">
        <v>106</v>
      </c>
      <c r="D321" s="29" t="s">
        <v>106</v>
      </c>
      <c r="E321" s="29" t="s">
        <v>106</v>
      </c>
      <c r="F321" s="29" t="s">
        <v>106</v>
      </c>
      <c r="G321" s="29" t="s">
        <v>106</v>
      </c>
      <c r="H321" s="29" t="s">
        <v>106</v>
      </c>
    </row>
    <row r="322" spans="2:8">
      <c r="B322" s="27" t="s">
        <v>106</v>
      </c>
      <c r="C322" s="28" t="s">
        <v>106</v>
      </c>
      <c r="D322" s="29" t="s">
        <v>106</v>
      </c>
      <c r="E322" s="29" t="s">
        <v>106</v>
      </c>
      <c r="F322" s="29" t="s">
        <v>106</v>
      </c>
      <c r="G322" s="29" t="s">
        <v>106</v>
      </c>
      <c r="H322" s="29" t="s">
        <v>106</v>
      </c>
    </row>
    <row r="323" spans="2:8">
      <c r="B323" s="27" t="s">
        <v>106</v>
      </c>
      <c r="C323" s="28" t="s">
        <v>106</v>
      </c>
      <c r="D323" s="29" t="s">
        <v>106</v>
      </c>
      <c r="E323" s="29" t="s">
        <v>106</v>
      </c>
      <c r="F323" s="29" t="s">
        <v>106</v>
      </c>
      <c r="G323" s="29" t="s">
        <v>106</v>
      </c>
      <c r="H323" s="29" t="s">
        <v>106</v>
      </c>
    </row>
    <row r="324" spans="2:8">
      <c r="B324" s="27" t="s">
        <v>106</v>
      </c>
      <c r="C324" s="28" t="s">
        <v>106</v>
      </c>
      <c r="D324" s="29" t="s">
        <v>106</v>
      </c>
      <c r="E324" s="29" t="s">
        <v>106</v>
      </c>
      <c r="F324" s="29" t="s">
        <v>106</v>
      </c>
      <c r="G324" s="29" t="s">
        <v>106</v>
      </c>
      <c r="H324" s="29" t="s">
        <v>106</v>
      </c>
    </row>
    <row r="325" spans="2:8">
      <c r="B325" s="27" t="s">
        <v>106</v>
      </c>
      <c r="C325" s="28" t="s">
        <v>106</v>
      </c>
      <c r="D325" s="29" t="s">
        <v>106</v>
      </c>
      <c r="E325" s="29" t="s">
        <v>106</v>
      </c>
      <c r="F325" s="29" t="s">
        <v>106</v>
      </c>
      <c r="G325" s="29" t="s">
        <v>106</v>
      </c>
      <c r="H325" s="29" t="s">
        <v>106</v>
      </c>
    </row>
    <row r="326" spans="2:8">
      <c r="B326" s="27" t="s">
        <v>106</v>
      </c>
      <c r="C326" s="28" t="s">
        <v>106</v>
      </c>
      <c r="D326" s="29" t="s">
        <v>106</v>
      </c>
      <c r="E326" s="29" t="s">
        <v>106</v>
      </c>
      <c r="F326" s="29" t="s">
        <v>106</v>
      </c>
      <c r="G326" s="29" t="s">
        <v>106</v>
      </c>
      <c r="H326" s="29" t="s">
        <v>106</v>
      </c>
    </row>
    <row r="327" spans="2:8">
      <c r="B327" s="27" t="s">
        <v>106</v>
      </c>
      <c r="C327" s="28" t="s">
        <v>106</v>
      </c>
      <c r="D327" s="29" t="s">
        <v>106</v>
      </c>
      <c r="E327" s="29" t="s">
        <v>106</v>
      </c>
      <c r="F327" s="29" t="s">
        <v>106</v>
      </c>
      <c r="G327" s="29" t="s">
        <v>106</v>
      </c>
      <c r="H327" s="29" t="s">
        <v>106</v>
      </c>
    </row>
    <row r="328" spans="2:8">
      <c r="B328" s="27" t="s">
        <v>106</v>
      </c>
      <c r="C328" s="28" t="s">
        <v>106</v>
      </c>
      <c r="D328" s="29" t="s">
        <v>106</v>
      </c>
      <c r="E328" s="29" t="s">
        <v>106</v>
      </c>
      <c r="F328" s="29" t="s">
        <v>106</v>
      </c>
      <c r="G328" s="29" t="s">
        <v>106</v>
      </c>
      <c r="H328" s="29" t="s">
        <v>106</v>
      </c>
    </row>
    <row r="329" spans="2:8">
      <c r="B329" s="27" t="s">
        <v>106</v>
      </c>
      <c r="C329" s="28" t="s">
        <v>106</v>
      </c>
      <c r="D329" s="29" t="s">
        <v>106</v>
      </c>
      <c r="E329" s="29" t="s">
        <v>106</v>
      </c>
      <c r="F329" s="29" t="s">
        <v>106</v>
      </c>
      <c r="G329" s="29" t="s">
        <v>106</v>
      </c>
      <c r="H329" s="29" t="s">
        <v>106</v>
      </c>
    </row>
    <row r="330" spans="2:8">
      <c r="B330" s="27" t="s">
        <v>106</v>
      </c>
      <c r="C330" s="28" t="s">
        <v>106</v>
      </c>
      <c r="D330" s="29" t="s">
        <v>106</v>
      </c>
      <c r="E330" s="29" t="s">
        <v>106</v>
      </c>
      <c r="F330" s="29" t="s">
        <v>106</v>
      </c>
      <c r="G330" s="29" t="s">
        <v>106</v>
      </c>
      <c r="H330" s="29" t="s">
        <v>106</v>
      </c>
    </row>
    <row r="331" spans="2:8">
      <c r="B331" s="27" t="s">
        <v>106</v>
      </c>
      <c r="C331" s="28" t="s">
        <v>106</v>
      </c>
      <c r="D331" s="29" t="s">
        <v>106</v>
      </c>
      <c r="E331" s="29" t="s">
        <v>106</v>
      </c>
      <c r="F331" s="29" t="s">
        <v>106</v>
      </c>
      <c r="G331" s="29" t="s">
        <v>106</v>
      </c>
      <c r="H331" s="29" t="s">
        <v>106</v>
      </c>
    </row>
    <row r="332" spans="2:8">
      <c r="B332" s="27" t="s">
        <v>106</v>
      </c>
      <c r="C332" s="28" t="s">
        <v>106</v>
      </c>
      <c r="D332" s="29" t="s">
        <v>106</v>
      </c>
      <c r="E332" s="29" t="s">
        <v>106</v>
      </c>
      <c r="F332" s="29" t="s">
        <v>106</v>
      </c>
      <c r="G332" s="29" t="s">
        <v>106</v>
      </c>
      <c r="H332" s="29" t="s">
        <v>106</v>
      </c>
    </row>
    <row r="333" spans="2:8">
      <c r="B333" s="27" t="s">
        <v>106</v>
      </c>
      <c r="C333" s="28" t="s">
        <v>106</v>
      </c>
      <c r="D333" s="29" t="s">
        <v>106</v>
      </c>
      <c r="E333" s="29" t="s">
        <v>106</v>
      </c>
      <c r="F333" s="29" t="s">
        <v>106</v>
      </c>
      <c r="G333" s="29" t="s">
        <v>106</v>
      </c>
      <c r="H333" s="29" t="s">
        <v>106</v>
      </c>
    </row>
    <row r="334" spans="2:8">
      <c r="B334" s="27" t="s">
        <v>106</v>
      </c>
      <c r="C334" s="28" t="s">
        <v>106</v>
      </c>
      <c r="D334" s="29" t="s">
        <v>106</v>
      </c>
      <c r="E334" s="29" t="s">
        <v>106</v>
      </c>
      <c r="F334" s="29" t="s">
        <v>106</v>
      </c>
      <c r="G334" s="29" t="s">
        <v>106</v>
      </c>
      <c r="H334" s="29" t="s">
        <v>106</v>
      </c>
    </row>
    <row r="335" spans="2:8">
      <c r="B335" s="27" t="s">
        <v>106</v>
      </c>
      <c r="C335" s="28" t="s">
        <v>106</v>
      </c>
      <c r="D335" s="29" t="s">
        <v>106</v>
      </c>
      <c r="E335" s="29" t="s">
        <v>106</v>
      </c>
      <c r="F335" s="29" t="s">
        <v>106</v>
      </c>
      <c r="G335" s="29" t="s">
        <v>106</v>
      </c>
      <c r="H335" s="29" t="s">
        <v>106</v>
      </c>
    </row>
    <row r="336" spans="2:8">
      <c r="B336" s="27" t="s">
        <v>106</v>
      </c>
      <c r="C336" s="28" t="s">
        <v>106</v>
      </c>
      <c r="D336" s="29" t="s">
        <v>106</v>
      </c>
      <c r="E336" s="29" t="s">
        <v>106</v>
      </c>
      <c r="F336" s="29" t="s">
        <v>106</v>
      </c>
      <c r="G336" s="29" t="s">
        <v>106</v>
      </c>
      <c r="H336" s="29" t="s">
        <v>106</v>
      </c>
    </row>
    <row r="337" spans="2:8">
      <c r="B337" s="27" t="s">
        <v>106</v>
      </c>
      <c r="C337" s="28" t="s">
        <v>106</v>
      </c>
      <c r="D337" s="29" t="s">
        <v>106</v>
      </c>
      <c r="E337" s="29" t="s">
        <v>106</v>
      </c>
      <c r="F337" s="29" t="s">
        <v>106</v>
      </c>
      <c r="G337" s="29" t="s">
        <v>106</v>
      </c>
      <c r="H337" s="29" t="s">
        <v>106</v>
      </c>
    </row>
    <row r="338" spans="2:8">
      <c r="B338" s="27" t="s">
        <v>106</v>
      </c>
      <c r="C338" s="28" t="s">
        <v>106</v>
      </c>
      <c r="D338" s="29" t="s">
        <v>106</v>
      </c>
      <c r="E338" s="29" t="s">
        <v>106</v>
      </c>
      <c r="F338" s="29" t="s">
        <v>106</v>
      </c>
      <c r="G338" s="29" t="s">
        <v>106</v>
      </c>
      <c r="H338" s="29" t="s">
        <v>106</v>
      </c>
    </row>
    <row r="339" spans="2:8">
      <c r="B339" s="27" t="s">
        <v>106</v>
      </c>
      <c r="C339" s="28" t="s">
        <v>106</v>
      </c>
      <c r="D339" s="29" t="s">
        <v>106</v>
      </c>
      <c r="E339" s="29" t="s">
        <v>106</v>
      </c>
      <c r="F339" s="29" t="s">
        <v>106</v>
      </c>
      <c r="G339" s="29" t="s">
        <v>106</v>
      </c>
      <c r="H339" s="29" t="s">
        <v>106</v>
      </c>
    </row>
    <row r="340" spans="2:8">
      <c r="B340" s="27" t="s">
        <v>106</v>
      </c>
      <c r="C340" s="28" t="s">
        <v>106</v>
      </c>
      <c r="D340" s="29" t="s">
        <v>106</v>
      </c>
      <c r="E340" s="29" t="s">
        <v>106</v>
      </c>
      <c r="F340" s="29" t="s">
        <v>106</v>
      </c>
      <c r="G340" s="29" t="s">
        <v>106</v>
      </c>
      <c r="H340" s="29" t="s">
        <v>106</v>
      </c>
    </row>
    <row r="341" spans="2:8">
      <c r="B341" s="27" t="s">
        <v>106</v>
      </c>
      <c r="C341" s="28" t="s">
        <v>106</v>
      </c>
      <c r="D341" s="29" t="s">
        <v>106</v>
      </c>
      <c r="E341" s="29" t="s">
        <v>106</v>
      </c>
      <c r="F341" s="29" t="s">
        <v>106</v>
      </c>
      <c r="G341" s="29" t="s">
        <v>106</v>
      </c>
      <c r="H341" s="29" t="s">
        <v>106</v>
      </c>
    </row>
    <row r="342" spans="2:8">
      <c r="B342" s="27" t="s">
        <v>106</v>
      </c>
      <c r="C342" s="28" t="s">
        <v>106</v>
      </c>
      <c r="D342" s="29" t="s">
        <v>106</v>
      </c>
      <c r="E342" s="29" t="s">
        <v>106</v>
      </c>
      <c r="F342" s="29" t="s">
        <v>106</v>
      </c>
      <c r="G342" s="29" t="s">
        <v>106</v>
      </c>
      <c r="H342" s="29" t="s">
        <v>106</v>
      </c>
    </row>
    <row r="343" spans="2:8">
      <c r="B343" s="27" t="s">
        <v>106</v>
      </c>
      <c r="C343" s="28" t="s">
        <v>106</v>
      </c>
      <c r="D343" s="29" t="s">
        <v>106</v>
      </c>
      <c r="E343" s="29" t="s">
        <v>106</v>
      </c>
      <c r="F343" s="29" t="s">
        <v>106</v>
      </c>
      <c r="G343" s="29" t="s">
        <v>106</v>
      </c>
      <c r="H343" s="29" t="s">
        <v>106</v>
      </c>
    </row>
    <row r="344" spans="2:8">
      <c r="B344" s="27" t="s">
        <v>106</v>
      </c>
      <c r="C344" s="28" t="s">
        <v>106</v>
      </c>
      <c r="D344" s="29" t="s">
        <v>106</v>
      </c>
      <c r="E344" s="29" t="s">
        <v>106</v>
      </c>
      <c r="F344" s="29" t="s">
        <v>106</v>
      </c>
      <c r="G344" s="29" t="s">
        <v>106</v>
      </c>
      <c r="H344" s="29" t="s">
        <v>106</v>
      </c>
    </row>
    <row r="345" spans="2:8">
      <c r="B345" s="27" t="s">
        <v>106</v>
      </c>
      <c r="C345" s="28" t="s">
        <v>106</v>
      </c>
      <c r="D345" s="29" t="s">
        <v>106</v>
      </c>
      <c r="E345" s="29" t="s">
        <v>106</v>
      </c>
      <c r="F345" s="29" t="s">
        <v>106</v>
      </c>
      <c r="G345" s="29" t="s">
        <v>106</v>
      </c>
      <c r="H345" s="29" t="s">
        <v>106</v>
      </c>
    </row>
    <row r="346" spans="2:8">
      <c r="B346" s="27" t="s">
        <v>106</v>
      </c>
      <c r="C346" s="28" t="s">
        <v>106</v>
      </c>
      <c r="D346" s="29" t="s">
        <v>106</v>
      </c>
      <c r="E346" s="29" t="s">
        <v>106</v>
      </c>
      <c r="F346" s="29" t="s">
        <v>106</v>
      </c>
      <c r="G346" s="29" t="s">
        <v>106</v>
      </c>
      <c r="H346" s="29" t="s">
        <v>106</v>
      </c>
    </row>
    <row r="347" spans="2:8">
      <c r="B347" s="27" t="s">
        <v>106</v>
      </c>
      <c r="C347" s="28" t="s">
        <v>106</v>
      </c>
      <c r="D347" s="29" t="s">
        <v>106</v>
      </c>
      <c r="E347" s="29" t="s">
        <v>106</v>
      </c>
      <c r="F347" s="29" t="s">
        <v>106</v>
      </c>
      <c r="G347" s="29" t="s">
        <v>106</v>
      </c>
      <c r="H347" s="29" t="s">
        <v>106</v>
      </c>
    </row>
    <row r="348" spans="2:8">
      <c r="B348" s="27" t="s">
        <v>106</v>
      </c>
      <c r="C348" s="28" t="s">
        <v>106</v>
      </c>
      <c r="D348" s="29" t="s">
        <v>106</v>
      </c>
      <c r="E348" s="29" t="s">
        <v>106</v>
      </c>
      <c r="F348" s="29" t="s">
        <v>106</v>
      </c>
      <c r="G348" s="29" t="s">
        <v>106</v>
      </c>
      <c r="H348" s="29" t="s">
        <v>106</v>
      </c>
    </row>
    <row r="349" spans="2:8">
      <c r="B349" s="27" t="s">
        <v>106</v>
      </c>
      <c r="C349" s="28" t="s">
        <v>106</v>
      </c>
      <c r="D349" s="29" t="s">
        <v>106</v>
      </c>
      <c r="E349" s="29" t="s">
        <v>106</v>
      </c>
      <c r="F349" s="29" t="s">
        <v>106</v>
      </c>
      <c r="G349" s="29" t="s">
        <v>106</v>
      </c>
      <c r="H349" s="29" t="s">
        <v>106</v>
      </c>
    </row>
    <row r="350" spans="2:8">
      <c r="B350" s="27" t="s">
        <v>106</v>
      </c>
      <c r="C350" s="28" t="s">
        <v>106</v>
      </c>
      <c r="D350" s="29" t="s">
        <v>106</v>
      </c>
      <c r="E350" s="29" t="s">
        <v>106</v>
      </c>
      <c r="F350" s="29" t="s">
        <v>106</v>
      </c>
      <c r="G350" s="29" t="s">
        <v>106</v>
      </c>
      <c r="H350" s="29" t="s">
        <v>106</v>
      </c>
    </row>
    <row r="351" spans="2:8">
      <c r="B351" s="27" t="s">
        <v>106</v>
      </c>
      <c r="C351" s="28" t="s">
        <v>106</v>
      </c>
      <c r="D351" s="29" t="s">
        <v>106</v>
      </c>
      <c r="E351" s="29" t="s">
        <v>106</v>
      </c>
      <c r="F351" s="29" t="s">
        <v>106</v>
      </c>
      <c r="G351" s="29" t="s">
        <v>106</v>
      </c>
      <c r="H351" s="29" t="s">
        <v>106</v>
      </c>
    </row>
    <row r="352" spans="2:8">
      <c r="B352" s="27" t="s">
        <v>106</v>
      </c>
      <c r="C352" s="28" t="s">
        <v>106</v>
      </c>
      <c r="D352" s="29" t="s">
        <v>106</v>
      </c>
      <c r="E352" s="29" t="s">
        <v>106</v>
      </c>
      <c r="F352" s="29" t="s">
        <v>106</v>
      </c>
      <c r="G352" s="29" t="s">
        <v>106</v>
      </c>
      <c r="H352" s="29" t="s">
        <v>106</v>
      </c>
    </row>
    <row r="353" spans="2:8">
      <c r="B353" s="27" t="s">
        <v>106</v>
      </c>
      <c r="C353" s="28" t="s">
        <v>106</v>
      </c>
      <c r="D353" s="29" t="s">
        <v>106</v>
      </c>
      <c r="E353" s="29" t="s">
        <v>106</v>
      </c>
      <c r="F353" s="29" t="s">
        <v>106</v>
      </c>
      <c r="G353" s="29" t="s">
        <v>106</v>
      </c>
      <c r="H353" s="29" t="s">
        <v>106</v>
      </c>
    </row>
    <row r="354" spans="2:8">
      <c r="B354" s="27" t="s">
        <v>106</v>
      </c>
      <c r="C354" s="28" t="s">
        <v>106</v>
      </c>
      <c r="D354" s="29" t="s">
        <v>106</v>
      </c>
      <c r="E354" s="29" t="s">
        <v>106</v>
      </c>
      <c r="F354" s="29" t="s">
        <v>106</v>
      </c>
      <c r="G354" s="29" t="s">
        <v>106</v>
      </c>
      <c r="H354" s="29" t="s">
        <v>106</v>
      </c>
    </row>
    <row r="355" spans="2:8">
      <c r="B355" s="27" t="s">
        <v>106</v>
      </c>
      <c r="C355" s="28" t="s">
        <v>106</v>
      </c>
      <c r="D355" s="29" t="s">
        <v>106</v>
      </c>
      <c r="E355" s="29" t="s">
        <v>106</v>
      </c>
      <c r="F355" s="29" t="s">
        <v>106</v>
      </c>
      <c r="G355" s="29" t="s">
        <v>106</v>
      </c>
      <c r="H355" s="29" t="s">
        <v>106</v>
      </c>
    </row>
    <row r="356" spans="2:8">
      <c r="B356" s="27" t="s">
        <v>106</v>
      </c>
      <c r="C356" s="28" t="s">
        <v>106</v>
      </c>
      <c r="D356" s="29" t="s">
        <v>106</v>
      </c>
      <c r="E356" s="29" t="s">
        <v>106</v>
      </c>
      <c r="F356" s="29" t="s">
        <v>106</v>
      </c>
      <c r="G356" s="29" t="s">
        <v>106</v>
      </c>
      <c r="H356" s="29" t="s">
        <v>106</v>
      </c>
    </row>
    <row r="357" spans="2:8">
      <c r="B357" s="27" t="s">
        <v>106</v>
      </c>
      <c r="C357" s="28" t="s">
        <v>106</v>
      </c>
      <c r="D357" s="29" t="s">
        <v>106</v>
      </c>
      <c r="E357" s="29" t="s">
        <v>106</v>
      </c>
      <c r="F357" s="29" t="s">
        <v>106</v>
      </c>
      <c r="G357" s="29" t="s">
        <v>106</v>
      </c>
      <c r="H357" s="29" t="s">
        <v>106</v>
      </c>
    </row>
    <row r="358" spans="2:8">
      <c r="B358" s="27" t="s">
        <v>106</v>
      </c>
      <c r="C358" s="28" t="s">
        <v>106</v>
      </c>
      <c r="D358" s="29" t="s">
        <v>106</v>
      </c>
      <c r="E358" s="29" t="s">
        <v>106</v>
      </c>
      <c r="F358" s="29" t="s">
        <v>106</v>
      </c>
      <c r="G358" s="29" t="s">
        <v>106</v>
      </c>
      <c r="H358" s="29" t="s">
        <v>106</v>
      </c>
    </row>
    <row r="359" spans="2:8">
      <c r="B359" s="27" t="s">
        <v>106</v>
      </c>
      <c r="C359" s="28" t="s">
        <v>106</v>
      </c>
      <c r="D359" s="29" t="s">
        <v>106</v>
      </c>
      <c r="E359" s="29" t="s">
        <v>106</v>
      </c>
      <c r="F359" s="29" t="s">
        <v>106</v>
      </c>
      <c r="G359" s="29" t="s">
        <v>106</v>
      </c>
      <c r="H359" s="29" t="s">
        <v>106</v>
      </c>
    </row>
    <row r="360" spans="2:8">
      <c r="B360" s="27" t="s">
        <v>106</v>
      </c>
      <c r="C360" s="28" t="s">
        <v>106</v>
      </c>
      <c r="D360" s="29" t="s">
        <v>106</v>
      </c>
      <c r="E360" s="29" t="s">
        <v>106</v>
      </c>
      <c r="F360" s="29" t="s">
        <v>106</v>
      </c>
      <c r="G360" s="29" t="s">
        <v>106</v>
      </c>
      <c r="H360" s="29" t="s">
        <v>106</v>
      </c>
    </row>
    <row r="361" spans="2:8">
      <c r="B361" s="27" t="s">
        <v>106</v>
      </c>
      <c r="C361" s="28" t="s">
        <v>106</v>
      </c>
      <c r="D361" s="29" t="s">
        <v>106</v>
      </c>
      <c r="E361" s="29" t="s">
        <v>106</v>
      </c>
      <c r="F361" s="29" t="s">
        <v>106</v>
      </c>
      <c r="G361" s="29" t="s">
        <v>106</v>
      </c>
      <c r="H361" s="29" t="s">
        <v>106</v>
      </c>
    </row>
    <row r="362" spans="2:8">
      <c r="B362" s="27" t="s">
        <v>106</v>
      </c>
      <c r="C362" s="28" t="s">
        <v>106</v>
      </c>
      <c r="D362" s="29" t="s">
        <v>106</v>
      </c>
      <c r="E362" s="29" t="s">
        <v>106</v>
      </c>
      <c r="F362" s="29" t="s">
        <v>106</v>
      </c>
      <c r="G362" s="29" t="s">
        <v>106</v>
      </c>
      <c r="H362" s="29" t="s">
        <v>106</v>
      </c>
    </row>
    <row r="363" spans="2:8">
      <c r="B363" s="27" t="s">
        <v>106</v>
      </c>
      <c r="C363" s="28" t="s">
        <v>106</v>
      </c>
      <c r="D363" s="29" t="s">
        <v>106</v>
      </c>
      <c r="E363" s="29" t="s">
        <v>106</v>
      </c>
      <c r="F363" s="29" t="s">
        <v>106</v>
      </c>
      <c r="G363" s="29" t="s">
        <v>106</v>
      </c>
      <c r="H363" s="29" t="s">
        <v>106</v>
      </c>
    </row>
    <row r="364" spans="2:8">
      <c r="B364" s="27" t="s">
        <v>106</v>
      </c>
      <c r="C364" s="28" t="s">
        <v>106</v>
      </c>
      <c r="D364" s="29" t="s">
        <v>106</v>
      </c>
      <c r="E364" s="29" t="s">
        <v>106</v>
      </c>
      <c r="F364" s="29" t="s">
        <v>106</v>
      </c>
      <c r="G364" s="29" t="s">
        <v>106</v>
      </c>
      <c r="H364" s="29" t="s">
        <v>106</v>
      </c>
    </row>
    <row r="365" spans="2:8">
      <c r="B365" s="27" t="s">
        <v>106</v>
      </c>
      <c r="C365" s="28" t="s">
        <v>106</v>
      </c>
      <c r="D365" s="29" t="s">
        <v>106</v>
      </c>
      <c r="E365" s="29" t="s">
        <v>106</v>
      </c>
      <c r="F365" s="29" t="s">
        <v>106</v>
      </c>
      <c r="G365" s="29" t="s">
        <v>106</v>
      </c>
      <c r="H365" s="29" t="s">
        <v>106</v>
      </c>
    </row>
    <row r="366" spans="2:8">
      <c r="B366" s="27" t="s">
        <v>106</v>
      </c>
      <c r="C366" s="28" t="s">
        <v>106</v>
      </c>
      <c r="D366" s="29" t="s">
        <v>106</v>
      </c>
      <c r="E366" s="29" t="s">
        <v>106</v>
      </c>
      <c r="F366" s="29" t="s">
        <v>106</v>
      </c>
      <c r="G366" s="29" t="s">
        <v>106</v>
      </c>
      <c r="H366" s="29" t="s">
        <v>106</v>
      </c>
    </row>
    <row r="367" spans="2:8">
      <c r="B367" s="27" t="s">
        <v>106</v>
      </c>
      <c r="C367" s="28" t="s">
        <v>106</v>
      </c>
      <c r="D367" s="29" t="s">
        <v>106</v>
      </c>
      <c r="E367" s="29" t="s">
        <v>106</v>
      </c>
      <c r="F367" s="29" t="s">
        <v>106</v>
      </c>
      <c r="G367" s="29" t="s">
        <v>106</v>
      </c>
      <c r="H367" s="29" t="s">
        <v>106</v>
      </c>
    </row>
    <row r="368" spans="2:8">
      <c r="B368" s="27" t="s">
        <v>106</v>
      </c>
      <c r="C368" s="28" t="s">
        <v>106</v>
      </c>
      <c r="D368" s="29" t="s">
        <v>106</v>
      </c>
      <c r="E368" s="29" t="s">
        <v>106</v>
      </c>
      <c r="F368" s="29" t="s">
        <v>106</v>
      </c>
      <c r="G368" s="29" t="s">
        <v>106</v>
      </c>
      <c r="H368" s="29" t="s">
        <v>106</v>
      </c>
    </row>
    <row r="369" spans="2:8">
      <c r="B369" s="27" t="s">
        <v>106</v>
      </c>
      <c r="C369" s="28" t="s">
        <v>106</v>
      </c>
      <c r="D369" s="29" t="s">
        <v>106</v>
      </c>
      <c r="E369" s="29" t="s">
        <v>106</v>
      </c>
      <c r="F369" s="29" t="s">
        <v>106</v>
      </c>
      <c r="G369" s="29" t="s">
        <v>106</v>
      </c>
      <c r="H369" s="29" t="s">
        <v>106</v>
      </c>
    </row>
    <row r="370" spans="2:8">
      <c r="B370" s="27" t="s">
        <v>106</v>
      </c>
      <c r="C370" s="28" t="s">
        <v>106</v>
      </c>
      <c r="D370" s="29" t="s">
        <v>106</v>
      </c>
      <c r="E370" s="29" t="s">
        <v>106</v>
      </c>
      <c r="F370" s="29" t="s">
        <v>106</v>
      </c>
      <c r="G370" s="29" t="s">
        <v>106</v>
      </c>
      <c r="H370" s="29" t="s">
        <v>106</v>
      </c>
    </row>
    <row r="371" spans="2:8">
      <c r="B371" s="27" t="s">
        <v>106</v>
      </c>
      <c r="C371" s="28" t="s">
        <v>106</v>
      </c>
      <c r="D371" s="29" t="s">
        <v>106</v>
      </c>
      <c r="E371" s="29" t="s">
        <v>106</v>
      </c>
      <c r="F371" s="29" t="s">
        <v>106</v>
      </c>
      <c r="G371" s="29" t="s">
        <v>106</v>
      </c>
      <c r="H371" s="29" t="s">
        <v>106</v>
      </c>
    </row>
    <row r="372" spans="2:8">
      <c r="B372" s="27" t="s">
        <v>106</v>
      </c>
      <c r="C372" s="28" t="s">
        <v>106</v>
      </c>
      <c r="D372" s="29" t="s">
        <v>106</v>
      </c>
      <c r="E372" s="29" t="s">
        <v>106</v>
      </c>
      <c r="F372" s="29" t="s">
        <v>106</v>
      </c>
      <c r="G372" s="29" t="s">
        <v>106</v>
      </c>
      <c r="H372" s="29" t="s">
        <v>106</v>
      </c>
    </row>
  </sheetData>
  <mergeCells count="8">
    <mergeCell ref="B3:D3"/>
    <mergeCell ref="B4:D4"/>
    <mergeCell ref="B5:D5"/>
    <mergeCell ref="B6:D6"/>
    <mergeCell ref="B8:D8"/>
    <mergeCell ref="B9:D9"/>
    <mergeCell ref="B10:D10"/>
    <mergeCell ref="B11:D1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ROI Calculator</vt:lpstr>
      <vt:lpstr>Amortization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trent brown</dc:creator>
  <cp:lastModifiedBy>Neha Mahabal</cp:lastModifiedBy>
  <dcterms:created xsi:type="dcterms:W3CDTF">2021-11-05T01:17:00Z</dcterms:created>
  <dcterms:modified xsi:type="dcterms:W3CDTF">2026-08-24T07:09:40Z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321B4B03DD6D4FA08008CEBBABBBDF30_13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