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495" windowWidth="20730" windowHeight="11760"/>
  </bookViews>
  <sheets>
    <sheet name="Income" sheetId="2" r:id="rId1"/>
    <sheet name="Expenses" sheetId="4" r:id="rId2"/>
  </sheets>
  <definedNames>
    <definedName name="Company_Name">Income!$A$1</definedName>
    <definedName name="FYMonthNo">IF(FYMonthStart="JAN",1,IF(FYMonthStart="FEB",2,IF(FYMonthStart="MAR",3,IF(FYMonthStart="APR",4,IF(FYMonthStart="MAY",5,IF(FYMonthStart="JUN",6,IF(FYMonthStart="JUL",7,IF(FYMonthStart="AUG",8,IF(FYMonthStart="SEP",9,IF(FYMonthStart="OCT",10,IF(FYMonthStart="NOV",11,12)))))))))))</definedName>
    <definedName name="FYMonthStart">Income!$E$2</definedName>
    <definedName name="FYStartYear">Income!$F$2</definedName>
    <definedName name="_xlnm.Print_Titles" localSheetId="1">Expenses!$4:$5</definedName>
    <definedName name="_xlnm.Print_Titles" localSheetId="0">Income!$4:$5</definedName>
    <definedName name="Projection_Period_Title">Income!$A$2</definedName>
    <definedName name="Title1">Revenue[[#Headers],[REVENUES]]</definedName>
    <definedName name="Title2">#REF!</definedName>
    <definedName name="Title3">tblExpenses[[#Headers],[EXPENSES]]</definedName>
    <definedName name="Wksht_Title">Income!$A$3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F2" i="2"/>
  <c r="P34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4" i="4"/>
  <c r="N32" i="4"/>
  <c r="N11" i="2"/>
  <c r="N34" i="4"/>
  <c r="M32" i="4"/>
  <c r="M11" i="2"/>
  <c r="M34" i="4"/>
  <c r="L32" i="4"/>
  <c r="L11" i="2"/>
  <c r="L34" i="4"/>
  <c r="K32" i="4"/>
  <c r="K11" i="2"/>
  <c r="K34" i="4"/>
  <c r="J32" i="4"/>
  <c r="J11" i="2"/>
  <c r="J34" i="4"/>
  <c r="I32" i="4"/>
  <c r="I11" i="2"/>
  <c r="I34" i="4"/>
  <c r="H32" i="4"/>
  <c r="H11" i="2"/>
  <c r="H34" i="4"/>
  <c r="G32" i="4"/>
  <c r="G11" i="2"/>
  <c r="G34" i="4"/>
  <c r="F32" i="4"/>
  <c r="F11" i="2"/>
  <c r="F34" i="4"/>
  <c r="E32" i="4"/>
  <c r="E11" i="2"/>
  <c r="E34" i="4"/>
  <c r="D11" i="2"/>
  <c r="D32" i="4"/>
  <c r="D34" i="4"/>
  <c r="C32" i="4"/>
  <c r="C11" i="2"/>
  <c r="C34" i="4"/>
  <c r="X14" i="4"/>
  <c r="AA14" i="4"/>
  <c r="AB14" i="4"/>
  <c r="AA10" i="4"/>
  <c r="AB10" i="4"/>
  <c r="AA11" i="4"/>
  <c r="AB11" i="4"/>
  <c r="Y8" i="2"/>
  <c r="S8" i="2"/>
  <c r="O7" i="2"/>
  <c r="AA6" i="4"/>
  <c r="AB6" i="4"/>
  <c r="AA7" i="4"/>
  <c r="AB7" i="4"/>
  <c r="AA8" i="4"/>
  <c r="AB8" i="4"/>
  <c r="AA9" i="4"/>
  <c r="AB9" i="4"/>
  <c r="AA12" i="4"/>
  <c r="AB12" i="4"/>
  <c r="AA13" i="4"/>
  <c r="AB13" i="4"/>
  <c r="AA15" i="4"/>
  <c r="AB15" i="4"/>
  <c r="AA16" i="4"/>
  <c r="AB16" i="4"/>
  <c r="AA17" i="4"/>
  <c r="AB17" i="4"/>
  <c r="AA18" i="4"/>
  <c r="AB18" i="4"/>
  <c r="AA19" i="4"/>
  <c r="AB19" i="4"/>
  <c r="AA20" i="4"/>
  <c r="AB20" i="4"/>
  <c r="AA21" i="4"/>
  <c r="AB21" i="4"/>
  <c r="AA22" i="4"/>
  <c r="AB22" i="4"/>
  <c r="AA23" i="4"/>
  <c r="AB23" i="4"/>
  <c r="AA24" i="4"/>
  <c r="AB24" i="4"/>
  <c r="AA25" i="4"/>
  <c r="AB25" i="4"/>
  <c r="AA26" i="4"/>
  <c r="AB26" i="4"/>
  <c r="AA27" i="4"/>
  <c r="AB27" i="4"/>
  <c r="AA28" i="4"/>
  <c r="AB28" i="4"/>
  <c r="AA29" i="4"/>
  <c r="AB29" i="4"/>
  <c r="AA30" i="4"/>
  <c r="AB30" i="4"/>
  <c r="AA31" i="4"/>
  <c r="AB31" i="4"/>
  <c r="AB4" i="2"/>
  <c r="AA4" i="2"/>
  <c r="Z4" i="2"/>
  <c r="Y4" i="2"/>
  <c r="X4" i="2"/>
  <c r="W4" i="2"/>
  <c r="V4" i="2"/>
  <c r="U4" i="2"/>
  <c r="T4" i="2"/>
  <c r="S4" i="2"/>
  <c r="R4" i="2"/>
  <c r="Q4" i="2"/>
  <c r="Q6" i="4"/>
  <c r="Z8" i="4"/>
  <c r="Y7" i="4"/>
  <c r="X11" i="4"/>
  <c r="W9" i="4"/>
  <c r="V8" i="4"/>
  <c r="U7" i="4"/>
  <c r="U31" i="4"/>
  <c r="U27" i="4"/>
  <c r="V28" i="4"/>
  <c r="U15" i="4"/>
  <c r="W14" i="4"/>
  <c r="Z9" i="4"/>
  <c r="Z29" i="4"/>
  <c r="V16" i="4"/>
  <c r="X7" i="4"/>
  <c r="Z14" i="4"/>
  <c r="V14" i="4"/>
  <c r="X30" i="4"/>
  <c r="X26" i="4"/>
  <c r="Y8" i="4"/>
  <c r="Y14" i="4"/>
  <c r="U14" i="4"/>
  <c r="Q14" i="4"/>
  <c r="W10" i="4"/>
  <c r="V30" i="4"/>
  <c r="V26" i="4"/>
  <c r="V9" i="4"/>
  <c r="U8" i="4"/>
  <c r="Z10" i="4"/>
  <c r="V10" i="4"/>
  <c r="Z24" i="4"/>
  <c r="Z23" i="4"/>
  <c r="Z22" i="4"/>
  <c r="Z21" i="4"/>
  <c r="Z20" i="4"/>
  <c r="Z19" i="4"/>
  <c r="Y18" i="4"/>
  <c r="Y10" i="4"/>
  <c r="U10" i="4"/>
  <c r="Q10" i="4"/>
  <c r="Y31" i="4"/>
  <c r="Z30" i="4"/>
  <c r="Z28" i="4"/>
  <c r="Y27" i="4"/>
  <c r="Z26" i="4"/>
  <c r="V24" i="4"/>
  <c r="V23" i="4"/>
  <c r="V22" i="4"/>
  <c r="V21" i="4"/>
  <c r="V20" i="4"/>
  <c r="V19" i="4"/>
  <c r="U18" i="4"/>
  <c r="Z16" i="4"/>
  <c r="Y15" i="4"/>
  <c r="X13" i="4"/>
  <c r="X10" i="4"/>
  <c r="W29" i="4"/>
  <c r="W25" i="4"/>
  <c r="W17" i="4"/>
  <c r="X31" i="4"/>
  <c r="W30" i="4"/>
  <c r="V29" i="4"/>
  <c r="Y28" i="4"/>
  <c r="U28" i="4"/>
  <c r="X27" i="4"/>
  <c r="W26" i="4"/>
  <c r="Z25" i="4"/>
  <c r="V25" i="4"/>
  <c r="Y24" i="4"/>
  <c r="U24" i="4"/>
  <c r="Q24" i="4"/>
  <c r="Y23" i="4"/>
  <c r="U23" i="4"/>
  <c r="Q23" i="4"/>
  <c r="Y22" i="4"/>
  <c r="U22" i="4"/>
  <c r="Q22" i="4"/>
  <c r="Y21" i="4"/>
  <c r="U21" i="4"/>
  <c r="Q21" i="4"/>
  <c r="Y20" i="4"/>
  <c r="U20" i="4"/>
  <c r="Q20" i="4"/>
  <c r="Y19" i="4"/>
  <c r="U19" i="4"/>
  <c r="X18" i="4"/>
  <c r="Z17" i="4"/>
  <c r="V17" i="4"/>
  <c r="Y16" i="4"/>
  <c r="U16" i="4"/>
  <c r="X15" i="4"/>
  <c r="W13" i="4"/>
  <c r="Z12" i="4"/>
  <c r="V12" i="4"/>
  <c r="Y9" i="4"/>
  <c r="U9" i="4"/>
  <c r="X8" i="4"/>
  <c r="W7" i="4"/>
  <c r="Z6" i="4"/>
  <c r="V6" i="4"/>
  <c r="Z11" i="4"/>
  <c r="V11" i="4"/>
  <c r="W6" i="4"/>
  <c r="Y29" i="4"/>
  <c r="W27" i="4"/>
  <c r="Y25" i="4"/>
  <c r="U25" i="4"/>
  <c r="X24" i="4"/>
  <c r="X23" i="4"/>
  <c r="X22" i="4"/>
  <c r="X21" i="4"/>
  <c r="X20" i="4"/>
  <c r="X19" i="4"/>
  <c r="W18" i="4"/>
  <c r="Y17" i="4"/>
  <c r="U17" i="4"/>
  <c r="X16" i="4"/>
  <c r="W15" i="4"/>
  <c r="Z13" i="4"/>
  <c r="V13" i="4"/>
  <c r="Y12" i="4"/>
  <c r="U12" i="4"/>
  <c r="X9" i="4"/>
  <c r="W8" i="4"/>
  <c r="Z7" i="4"/>
  <c r="V7" i="4"/>
  <c r="Y6" i="4"/>
  <c r="U6" i="4"/>
  <c r="Y11" i="4"/>
  <c r="U11" i="4"/>
  <c r="Q11" i="4"/>
  <c r="W12" i="4"/>
  <c r="W11" i="4"/>
  <c r="W31" i="4"/>
  <c r="U29" i="4"/>
  <c r="X28" i="4"/>
  <c r="Z31" i="4"/>
  <c r="V31" i="4"/>
  <c r="Y30" i="4"/>
  <c r="U30" i="4"/>
  <c r="X29" i="4"/>
  <c r="W28" i="4"/>
  <c r="Z27" i="4"/>
  <c r="V27" i="4"/>
  <c r="Y26" i="4"/>
  <c r="U26" i="4"/>
  <c r="X25" i="4"/>
  <c r="W24" i="4"/>
  <c r="W23" i="4"/>
  <c r="W22" i="4"/>
  <c r="W21" i="4"/>
  <c r="W20" i="4"/>
  <c r="W19" i="4"/>
  <c r="Z18" i="4"/>
  <c r="V18" i="4"/>
  <c r="X17" i="4"/>
  <c r="W16" i="4"/>
  <c r="Z15" i="4"/>
  <c r="V15" i="4"/>
  <c r="Y13" i="4"/>
  <c r="U13" i="4"/>
  <c r="X12" i="4"/>
  <c r="X6" i="4"/>
  <c r="Q31" i="4"/>
  <c r="Q29" i="4"/>
  <c r="Q28" i="4"/>
  <c r="Q27" i="4"/>
  <c r="Q25" i="4"/>
  <c r="Q18" i="4"/>
  <c r="Q16" i="4"/>
  <c r="Q30" i="4"/>
  <c r="Q26" i="4"/>
  <c r="Q19" i="4"/>
  <c r="Q17" i="4"/>
  <c r="Q15" i="4"/>
  <c r="Q13" i="4"/>
  <c r="Q12" i="4"/>
  <c r="Q9" i="4"/>
  <c r="Q8" i="4"/>
  <c r="Q7" i="4"/>
  <c r="T10" i="4"/>
  <c r="T14" i="4"/>
  <c r="S10" i="4"/>
  <c r="S14" i="4"/>
  <c r="T11" i="4"/>
  <c r="T6" i="4"/>
  <c r="T12" i="4"/>
  <c r="T17" i="4"/>
  <c r="T25" i="4"/>
  <c r="T29" i="4"/>
  <c r="T26" i="4"/>
  <c r="T30" i="4"/>
  <c r="T9" i="4"/>
  <c r="T16" i="4"/>
  <c r="T19" i="4"/>
  <c r="T20" i="4"/>
  <c r="T21" i="4"/>
  <c r="T22" i="4"/>
  <c r="T23" i="4"/>
  <c r="T24" i="4"/>
  <c r="T28" i="4"/>
  <c r="T8" i="4"/>
  <c r="T15" i="4"/>
  <c r="T18" i="4"/>
  <c r="T27" i="4"/>
  <c r="T31" i="4"/>
  <c r="T7" i="4"/>
  <c r="T13" i="4"/>
  <c r="S9" i="4"/>
  <c r="S16" i="4"/>
  <c r="S19" i="4"/>
  <c r="S20" i="4"/>
  <c r="S21" i="4"/>
  <c r="S22" i="4"/>
  <c r="S23" i="4"/>
  <c r="S24" i="4"/>
  <c r="S28" i="4"/>
  <c r="S27" i="4"/>
  <c r="S8" i="4"/>
  <c r="S15" i="4"/>
  <c r="S18" i="4"/>
  <c r="S31" i="4"/>
  <c r="S7" i="4"/>
  <c r="S13" i="4"/>
  <c r="S26" i="4"/>
  <c r="S30" i="4"/>
  <c r="S11" i="4"/>
  <c r="S6" i="4"/>
  <c r="S12" i="4"/>
  <c r="S17" i="4"/>
  <c r="S25" i="4"/>
  <c r="S29" i="4"/>
  <c r="R10" i="4"/>
  <c r="R14" i="4"/>
  <c r="R8" i="4"/>
  <c r="R15" i="4"/>
  <c r="R18" i="4"/>
  <c r="R27" i="4"/>
  <c r="R31" i="4"/>
  <c r="R26" i="4"/>
  <c r="R30" i="4"/>
  <c r="R9" i="4"/>
  <c r="R7" i="4"/>
  <c r="R13" i="4"/>
  <c r="R21" i="4"/>
  <c r="R22" i="4"/>
  <c r="R23" i="4"/>
  <c r="R11" i="4"/>
  <c r="R6" i="4"/>
  <c r="R12" i="4"/>
  <c r="R17" i="4"/>
  <c r="R25" i="4"/>
  <c r="R29" i="4"/>
  <c r="R16" i="4"/>
  <c r="R19" i="4"/>
  <c r="R20" i="4"/>
  <c r="R24" i="4"/>
  <c r="R28" i="4"/>
  <c r="Q6" i="2"/>
  <c r="O6" i="2"/>
  <c r="O8" i="2"/>
  <c r="O9" i="2"/>
  <c r="O10" i="2"/>
  <c r="P11" i="2"/>
  <c r="AB9" i="2"/>
  <c r="P32" i="4"/>
  <c r="AB4" i="4"/>
  <c r="S7" i="2"/>
  <c r="Z7" i="2"/>
  <c r="V8" i="2"/>
  <c r="R6" i="2"/>
  <c r="U8" i="2"/>
  <c r="X6" i="2"/>
  <c r="T10" i="2"/>
  <c r="AB8" i="2"/>
  <c r="AB7" i="2"/>
  <c r="AB10" i="2"/>
  <c r="Z10" i="2"/>
  <c r="Z9" i="2"/>
  <c r="Y9" i="2"/>
  <c r="Y6" i="2"/>
  <c r="Y10" i="2"/>
  <c r="Y7" i="2"/>
  <c r="X10" i="2"/>
  <c r="X9" i="2"/>
  <c r="T9" i="2"/>
  <c r="T8" i="2"/>
  <c r="V6" i="2"/>
  <c r="T7" i="2"/>
  <c r="T6" i="2"/>
  <c r="Q9" i="2"/>
  <c r="Q7" i="2"/>
  <c r="R9" i="2"/>
  <c r="AB6" i="2"/>
  <c r="U7" i="2"/>
  <c r="Z6" i="2"/>
  <c r="R8" i="2"/>
  <c r="Q10" i="2"/>
  <c r="V7" i="2"/>
  <c r="U6" i="2"/>
  <c r="Q8" i="2"/>
  <c r="X8" i="2"/>
  <c r="X7" i="2"/>
  <c r="U10" i="2"/>
  <c r="U9" i="2"/>
  <c r="V10" i="2"/>
  <c r="V4" i="4"/>
  <c r="W4" i="4"/>
  <c r="Z8" i="2"/>
  <c r="V9" i="2"/>
  <c r="R7" i="2"/>
  <c r="Y4" i="4"/>
  <c r="R10" i="2"/>
  <c r="U4" i="4"/>
  <c r="Q4" i="4"/>
  <c r="X4" i="4"/>
  <c r="AA8" i="2"/>
  <c r="AA9" i="2"/>
  <c r="AA6" i="2"/>
  <c r="AA10" i="2"/>
  <c r="W8" i="2"/>
  <c r="W9" i="2"/>
  <c r="W6" i="2"/>
  <c r="W10" i="2"/>
  <c r="W7" i="2"/>
  <c r="O32" i="4"/>
  <c r="AC14" i="4"/>
  <c r="AA7" i="2"/>
  <c r="O11" i="2"/>
  <c r="S9" i="2"/>
  <c r="S6" i="2"/>
  <c r="S10" i="2"/>
  <c r="R4" i="4"/>
  <c r="Z4" i="4"/>
  <c r="AA4" i="4"/>
  <c r="S4" i="4"/>
  <c r="T4" i="4"/>
  <c r="AC11" i="4"/>
  <c r="AC10" i="4"/>
  <c r="AC27" i="4"/>
  <c r="AC26" i="4"/>
  <c r="AC20" i="4"/>
  <c r="AC8" i="4"/>
  <c r="AC28" i="4"/>
  <c r="AC19" i="4"/>
  <c r="AC23" i="4"/>
  <c r="AC29" i="4"/>
  <c r="AC25" i="4"/>
  <c r="AC15" i="4"/>
  <c r="AC18" i="4"/>
  <c r="AC22" i="4"/>
  <c r="AC21" i="4"/>
  <c r="AC31" i="4"/>
  <c r="AC7" i="4"/>
  <c r="AC13" i="4"/>
  <c r="AC17" i="4"/>
  <c r="AC16" i="4"/>
  <c r="AC24" i="4"/>
  <c r="AC30" i="4"/>
  <c r="AC6" i="4"/>
  <c r="AC12" i="4"/>
  <c r="AC9" i="4"/>
  <c r="AC8" i="2"/>
  <c r="AB11" i="2"/>
  <c r="Z11" i="2"/>
  <c r="Y11" i="2"/>
  <c r="X11" i="2"/>
  <c r="V11" i="2"/>
  <c r="U11" i="2"/>
  <c r="T11" i="2"/>
  <c r="Q11" i="2"/>
  <c r="U32" i="4"/>
  <c r="Z32" i="4"/>
  <c r="W32" i="4"/>
  <c r="AB32" i="4"/>
  <c r="S11" i="2"/>
  <c r="R11" i="2"/>
  <c r="X32" i="4"/>
  <c r="R32" i="4"/>
  <c r="T32" i="4"/>
  <c r="W11" i="2"/>
  <c r="Q32" i="4"/>
  <c r="AA11" i="2"/>
  <c r="AC9" i="2"/>
  <c r="AC6" i="2"/>
  <c r="AC10" i="2"/>
  <c r="AC7" i="2"/>
  <c r="Y32" i="4"/>
  <c r="S32" i="4"/>
  <c r="AA32" i="4"/>
  <c r="V32" i="4"/>
  <c r="AC11" i="2"/>
  <c r="AC32" i="4"/>
  <c r="AC34" i="4"/>
  <c r="X34" i="4"/>
  <c r="Q34" i="4"/>
  <c r="R34" i="4"/>
  <c r="Z34" i="4"/>
  <c r="Y34" i="4"/>
  <c r="V34" i="4"/>
  <c r="T34" i="4"/>
  <c r="U34" i="4"/>
  <c r="AB34" i="4"/>
  <c r="AA34" i="4"/>
  <c r="S34" i="4"/>
  <c r="W34" i="4"/>
</calcChain>
</file>

<file path=xl/sharedStrings.xml><?xml version="1.0" encoding="utf-8"?>
<sst xmlns="http://schemas.openxmlformats.org/spreadsheetml/2006/main" count="126" uniqueCount="51">
  <si>
    <t>YEARLY</t>
  </si>
  <si>
    <t>IND %</t>
  </si>
  <si>
    <t>YEAR %</t>
  </si>
  <si>
    <t>TREND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</si>
  <si>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</si>
  <si>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</si>
  <si>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</si>
  <si>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</si>
  <si>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</si>
  <si>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</si>
  <si>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</si>
  <si>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</si>
  <si>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</si>
  <si>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</si>
  <si>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</si>
  <si>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</si>
  <si>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Yearly</t>
  </si>
  <si>
    <t>Index %</t>
  </si>
  <si>
    <t>Jan %</t>
  </si>
  <si>
    <t>Feb %</t>
  </si>
  <si>
    <t>Mar %</t>
  </si>
  <si>
    <t>Apr %</t>
  </si>
  <si>
    <t>May %</t>
  </si>
  <si>
    <t>Jun %</t>
  </si>
  <si>
    <t>Jul %</t>
  </si>
  <si>
    <t>Aug %</t>
  </si>
  <si>
    <t>Sep %</t>
  </si>
  <si>
    <t>Oct %</t>
  </si>
  <si>
    <t>Nov %</t>
  </si>
  <si>
    <t>Dec %</t>
  </si>
  <si>
    <t>Year %</t>
  </si>
  <si>
    <t>TOTAL SALES</t>
  </si>
  <si>
    <t>Fiscal Year:</t>
  </si>
  <si>
    <t>Column1</t>
  </si>
  <si>
    <t>EXPENSES</t>
  </si>
  <si>
    <t xml:space="preserve"> </t>
  </si>
  <si>
    <t>TOTAL EXPENSES</t>
  </si>
  <si>
    <t>Net Profit</t>
  </si>
  <si>
    <t>REVENUES</t>
  </si>
  <si>
    <t>Income 1</t>
  </si>
  <si>
    <t>Income 2</t>
  </si>
  <si>
    <t>Income 3</t>
  </si>
  <si>
    <t>Income 4</t>
  </si>
  <si>
    <t>Income 5</t>
  </si>
  <si>
    <t>Expense 1</t>
  </si>
  <si>
    <t>Expense 2</t>
  </si>
  <si>
    <t>Expense 3</t>
  </si>
  <si>
    <t>Expense 4</t>
  </si>
  <si>
    <t>Expense 5</t>
  </si>
  <si>
    <t>Personal Budgeting - Profit &amp; Loss</t>
  </si>
  <si>
    <t>Twelve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</si>
</sst>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;;;"/>
    <numFmt numFmtId="169" formatCode="[$-409]mmm\-yy;@"/>
    <numFmt numFmtId="170" formatCode="_-[$$-409]* #,##0_ ;_-[$$-409]* \-#,##0\ ;_-[$$-409]* &quot;-&quot;??_ ;_-@_ "/>
  </numFmts>
  <fonts count="25" x14ac:knownFonts="1">
    <font>
      <sz val="11"/>
      <color theme="1"/>
      <name val="Cambria"/>
      <family val="2"/>
      <scheme val="minor"/>
    </font>
    <font>
      <sz val="11"/>
      <color theme="1"/>
      <name val="Cambria"/>
      <family val="2"/>
      <scheme val="minor"/>
    </font>
    <font>
      <b/>
      <sz val="12"/>
      <color theme="0"/>
      <name val="Cambria"/>
      <family val="2"/>
      <scheme val="minor"/>
    </font>
    <font>
      <b/>
      <sz val="12"/>
      <color theme="8"/>
      <name val="Calibri"/>
      <family val="1"/>
      <scheme val="major"/>
    </font>
    <font>
      <b/>
      <sz val="22"/>
      <color theme="3"/>
      <name val="Cambria"/>
      <family val="2"/>
      <scheme val="minor"/>
    </font>
    <font>
      <b/>
      <sz val="12"/>
      <color theme="3"/>
      <name val="Cambria"/>
      <family val="2"/>
      <scheme val="minor"/>
    </font>
    <font>
      <b/>
      <sz val="11"/>
      <color theme="0"/>
      <name val="Cambria"/>
      <family val="2"/>
      <scheme val="minor"/>
    </font>
    <font>
      <sz val="11"/>
      <color theme="3"/>
      <name val="Calibri"/>
      <family val="1"/>
      <scheme val="major"/>
    </font>
    <font>
      <sz val="11"/>
      <name val="Cambria"/>
      <family val="2"/>
      <scheme val="minor"/>
    </font>
    <font>
      <b/>
      <i/>
      <sz val="16"/>
      <color theme="7" tint="-0.24994659260841701"/>
      <name val="Calibri"/>
      <family val="1"/>
      <scheme val="major"/>
    </font>
    <font>
      <b/>
      <i/>
      <sz val="22"/>
      <color theme="7" tint="-0.24994659260841701"/>
      <name val="Calibri"/>
      <family val="1"/>
      <scheme val="major"/>
    </font>
    <font>
      <sz val="11"/>
      <color theme="1"/>
      <name val="Arial"/>
      <family val="2"/>
    </font>
    <font>
      <b/>
      <sz val="26"/>
      <color theme="3"/>
      <name val="Arial"/>
      <family val="2"/>
    </font>
    <font>
      <b/>
      <sz val="11"/>
      <color theme="8"/>
      <name val="Arial"/>
      <family val="2"/>
    </font>
    <font>
      <b/>
      <sz val="14"/>
      <color theme="1"/>
      <name val="Arial"/>
      <family val="2"/>
    </font>
    <font>
      <sz val="11"/>
      <color theme="4" tint="-0.499984740745262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b/>
      <sz val="22"/>
      <color theme="0"/>
      <name val="Arial"/>
      <family val="2"/>
    </font>
    <font>
      <b/>
      <sz val="14"/>
      <color theme="9" tint="-0.499984740745262"/>
      <name val="Arial"/>
      <family val="2"/>
    </font>
    <font>
      <b/>
      <sz val="14"/>
      <color theme="7"/>
      <name val="Arial"/>
      <family val="2"/>
    </font>
    <font>
      <b/>
      <sz val="14"/>
      <color theme="7" tint="-0.2499465926084170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0070C0"/>
        <bgColor indexed="64"/>
      </patternFill>
    </fill>
  </fills>
  <borders count="3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theme="3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/>
      <diagonal/>
    </border>
    <border>
      <left style="thin">
        <color theme="5" tint="-0.249977111117893"/>
      </left>
      <right/>
      <top/>
      <bottom/>
      <diagonal/>
    </border>
    <border>
      <left style="dotted">
        <color theme="6" tint="0.59999389629810485"/>
      </left>
      <right style="dotted">
        <color theme="6" tint="0.59999389629810485"/>
      </right>
      <top/>
      <bottom/>
      <diagonal/>
    </border>
    <border>
      <left style="thin">
        <color theme="9" tint="-0.499984740745262"/>
      </left>
      <right style="dotted">
        <color theme="6" tint="0.59999389629810485"/>
      </right>
      <top style="thin">
        <color theme="9" tint="-0.499984740745262"/>
      </top>
      <bottom/>
      <diagonal/>
    </border>
    <border>
      <left style="dotted">
        <color theme="6" tint="0.59999389629810485"/>
      </left>
      <right style="dotted">
        <color theme="6" tint="0.59999389629810485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dotted">
        <color rgb="FF8EA9DB"/>
      </left>
      <right style="dotted">
        <color rgb="FF8EA9DB"/>
      </right>
      <top style="thin">
        <color rgb="FF8EA9DB"/>
      </top>
      <bottom style="thin">
        <color rgb="FF8EA9D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theme="9" tint="-0.499984740745262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theme="9" tint="-0.499984740745262"/>
      </bottom>
      <diagonal/>
    </border>
    <border>
      <left style="dotted">
        <color theme="6" tint="0.59999389629810485"/>
      </left>
      <right style="dotted">
        <color theme="6" tint="0.59999389629810485"/>
      </right>
      <top style="medium">
        <color indexed="64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medium">
        <color indexed="64"/>
      </top>
      <bottom/>
      <diagonal/>
    </border>
    <border>
      <left style="thin">
        <color theme="9" tint="-0.499984740745262"/>
      </left>
      <right style="dotted">
        <color theme="6" tint="0.59999389629810485"/>
      </right>
      <top style="medium">
        <color indexed="64"/>
      </top>
      <bottom/>
      <diagonal/>
    </border>
    <border>
      <left style="medium">
        <color indexed="64"/>
      </left>
      <right style="dotted">
        <color rgb="FFA9D08E"/>
      </right>
      <top style="thin">
        <color rgb="FFA9D08E"/>
      </top>
      <bottom style="thin">
        <color rgb="FFA9D08E"/>
      </bottom>
      <diagonal/>
    </border>
  </borders>
  <cellStyleXfs count="19">
    <xf numFmtId="0" fontId="0" fillId="0" borderId="0"/>
    <xf numFmtId="9" fontId="8" fillId="0" borderId="0" applyFill="0" applyBorder="0" applyProtection="0">
      <alignment horizontal="right"/>
    </xf>
    <xf numFmtId="0" fontId="4" fillId="0" borderId="0" applyNumberFormat="0" applyFill="0" applyBorder="0" applyProtection="0">
      <alignment vertical="center"/>
    </xf>
    <xf numFmtId="0" fontId="9" fillId="0" borderId="3" applyProtection="0">
      <alignment vertical="center"/>
    </xf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ill="0" applyBorder="0" applyAlignment="0" applyProtection="0"/>
    <xf numFmtId="0" fontId="1" fillId="4" borderId="1" applyNumberFormat="0" applyFont="0" applyAlignment="0" applyProtection="0"/>
    <xf numFmtId="0" fontId="2" fillId="2" borderId="0">
      <alignment horizontal="right" vertical="center" indent="1"/>
    </xf>
    <xf numFmtId="164" fontId="6" fillId="2" borderId="0" applyBorder="0" applyAlignment="0" applyProtection="0"/>
    <xf numFmtId="9" fontId="6" fillId="2" borderId="0" applyBorder="0" applyAlignment="0" applyProtection="0"/>
    <xf numFmtId="0" fontId="1" fillId="0" borderId="0">
      <alignment horizontal="right" wrapText="1" indent="1"/>
    </xf>
    <xf numFmtId="0" fontId="10" fillId="0" borderId="0" applyFill="0" applyProtection="0">
      <alignment horizontal="right" vertical="center"/>
    </xf>
    <xf numFmtId="0" fontId="3" fillId="0" borderId="0" applyFill="0" applyProtection="0">
      <alignment horizontal="right" vertical="center"/>
    </xf>
    <xf numFmtId="169" fontId="7" fillId="0" borderId="2" applyFill="0" applyProtection="0">
      <alignment horizontal="center" vertical="center"/>
    </xf>
    <xf numFmtId="0" fontId="5" fillId="0" borderId="0">
      <alignment horizontal="right" indent="1"/>
    </xf>
    <xf numFmtId="164" fontId="1" fillId="5" borderId="4" applyNumberFormat="0" applyFont="0" applyAlignment="0">
      <alignment horizontal="center"/>
    </xf>
    <xf numFmtId="164" fontId="8" fillId="3" borderId="4" applyNumberFormat="0" applyFont="0" applyAlignment="0"/>
    <xf numFmtId="164" fontId="8" fillId="6" borderId="4" applyNumberFormat="0" applyFont="0" applyAlignment="0"/>
  </cellStyleXfs>
  <cellXfs count="99">
    <xf numFmtId="0" fontId="0" fillId="0" borderId="0" xfId="0"/>
    <xf numFmtId="0" fontId="11" fillId="0" borderId="0" xfId="0" applyFont="1"/>
    <xf numFmtId="0" fontId="11" fillId="0" borderId="5" xfId="0" applyFont="1" applyBorder="1"/>
    <xf numFmtId="0" fontId="14" fillId="0" borderId="0" xfId="0" applyFont="1"/>
    <xf numFmtId="17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68" fontId="15" fillId="0" borderId="16" xfId="0" applyNumberFormat="1" applyFont="1" applyBorder="1"/>
    <xf numFmtId="168" fontId="15" fillId="0" borderId="11" xfId="0" applyNumberFormat="1" applyFont="1" applyBorder="1"/>
    <xf numFmtId="170" fontId="11" fillId="0" borderId="16" xfId="0" applyNumberFormat="1" applyFont="1" applyBorder="1" applyAlignment="1">
      <alignment vertical="center"/>
    </xf>
    <xf numFmtId="9" fontId="16" fillId="0" borderId="12" xfId="1" applyFont="1" applyBorder="1" applyAlignment="1">
      <alignment horizontal="right" vertical="center"/>
    </xf>
    <xf numFmtId="166" fontId="16" fillId="0" borderId="18" xfId="0" applyNumberFormat="1" applyFont="1" applyBorder="1" applyAlignment="1">
      <alignment vertical="center"/>
    </xf>
    <xf numFmtId="170" fontId="11" fillId="0" borderId="16" xfId="0" applyNumberFormat="1" applyFont="1" applyBorder="1" applyAlignment="1">
      <alignment vertical="center" shrinkToFit="1"/>
    </xf>
    <xf numFmtId="170" fontId="11" fillId="0" borderId="17" xfId="0" applyNumberFormat="1" applyFont="1" applyBorder="1" applyAlignment="1">
      <alignment vertical="center" shrinkToFit="1"/>
    </xf>
    <xf numFmtId="0" fontId="17" fillId="0" borderId="0" xfId="0" applyFont="1"/>
    <xf numFmtId="0" fontId="18" fillId="7" borderId="20" xfId="12" applyFont="1" applyFill="1" applyBorder="1" applyAlignment="1">
      <alignment horizontal="left" vertical="center"/>
    </xf>
    <xf numFmtId="0" fontId="18" fillId="7" borderId="21" xfId="0" applyFont="1" applyFill="1" applyBorder="1"/>
    <xf numFmtId="168" fontId="11" fillId="0" borderId="6" xfId="0" applyNumberFormat="1" applyFont="1" applyBorder="1" applyAlignment="1">
      <alignment horizontal="center"/>
    </xf>
    <xf numFmtId="168" fontId="11" fillId="0" borderId="7" xfId="0" applyNumberFormat="1" applyFont="1" applyBorder="1" applyAlignment="1">
      <alignment horizontal="center"/>
    </xf>
    <xf numFmtId="9" fontId="16" fillId="0" borderId="0" xfId="1" applyFont="1" applyFill="1" applyBorder="1" applyAlignment="1">
      <alignment horizontal="right" vertical="center"/>
    </xf>
    <xf numFmtId="0" fontId="19" fillId="0" borderId="0" xfId="0" applyFont="1"/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right" vertical="center"/>
    </xf>
    <xf numFmtId="0" fontId="21" fillId="0" borderId="0" xfId="12" applyFont="1">
      <alignment horizontal="right" vertical="center"/>
    </xf>
    <xf numFmtId="166" fontId="16" fillId="0" borderId="0" xfId="6" applyNumberFormat="1" applyFont="1" applyFill="1" applyBorder="1" applyAlignment="1">
      <alignment vertical="center"/>
    </xf>
    <xf numFmtId="10" fontId="16" fillId="0" borderId="11" xfId="1" applyNumberFormat="1" applyFont="1" applyBorder="1" applyAlignment="1">
      <alignment horizontal="right" vertical="center"/>
    </xf>
    <xf numFmtId="10" fontId="16" fillId="0" borderId="13" xfId="0" applyNumberFormat="1" applyFont="1" applyBorder="1" applyAlignment="1">
      <alignment horizontal="right" vertical="center"/>
    </xf>
    <xf numFmtId="10" fontId="16" fillId="0" borderId="0" xfId="1" applyNumberFormat="1" applyFont="1" applyBorder="1" applyAlignment="1">
      <alignment horizontal="right" vertical="center"/>
    </xf>
    <xf numFmtId="10" fontId="16" fillId="0" borderId="14" xfId="0" applyNumberFormat="1" applyFont="1" applyBorder="1" applyAlignment="1">
      <alignment horizontal="right" vertical="center"/>
    </xf>
    <xf numFmtId="10" fontId="16" fillId="0" borderId="7" xfId="1" applyNumberFormat="1" applyFont="1" applyFill="1" applyBorder="1" applyAlignment="1">
      <alignment horizontal="right" vertical="center"/>
    </xf>
    <xf numFmtId="10" fontId="16" fillId="0" borderId="0" xfId="1" applyNumberFormat="1" applyFont="1" applyFill="1" applyBorder="1" applyAlignment="1">
      <alignment horizontal="right" vertical="center"/>
    </xf>
    <xf numFmtId="166" fontId="16" fillId="0" borderId="6" xfId="6" applyNumberFormat="1" applyFont="1" applyFill="1" applyBorder="1" applyAlignment="1">
      <alignment horizontal="center" vertical="center"/>
    </xf>
    <xf numFmtId="0" fontId="17" fillId="0" borderId="0" xfId="2" applyFont="1" applyBorder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26" xfId="0" applyFont="1" applyBorder="1"/>
    <xf numFmtId="0" fontId="14" fillId="0" borderId="0" xfId="0" applyFont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168" fontId="15" fillId="0" borderId="0" xfId="0" applyNumberFormat="1" applyFont="1"/>
    <xf numFmtId="168" fontId="15" fillId="0" borderId="28" xfId="0" applyNumberFormat="1" applyFont="1" applyBorder="1" applyAlignment="1">
      <alignment wrapText="1"/>
    </xf>
    <xf numFmtId="166" fontId="11" fillId="0" borderId="0" xfId="0" applyNumberFormat="1" applyFont="1" applyAlignment="1">
      <alignment vertical="center"/>
    </xf>
    <xf numFmtId="9" fontId="16" fillId="0" borderId="0" xfId="1" applyFont="1" applyBorder="1" applyAlignment="1">
      <alignment horizontal="right" vertical="center"/>
    </xf>
    <xf numFmtId="10" fontId="16" fillId="0" borderId="28" xfId="1" applyNumberFormat="1" applyFont="1" applyBorder="1" applyAlignment="1">
      <alignment horizontal="right" vertical="center"/>
    </xf>
    <xf numFmtId="166" fontId="16" fillId="0" borderId="0" xfId="0" applyNumberFormat="1" applyFont="1" applyAlignment="1">
      <alignment vertical="center"/>
    </xf>
    <xf numFmtId="166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vertical="center" shrinkToFit="1"/>
    </xf>
    <xf numFmtId="166" fontId="11" fillId="0" borderId="0" xfId="0" applyNumberFormat="1" applyFont="1" applyAlignment="1">
      <alignment horizontal="left" vertical="center" shrinkToFit="1"/>
    </xf>
    <xf numFmtId="0" fontId="17" fillId="0" borderId="26" xfId="0" applyFont="1" applyBorder="1" applyAlignment="1">
      <alignment vertical="center"/>
    </xf>
    <xf numFmtId="170" fontId="11" fillId="0" borderId="0" xfId="0" applyNumberFormat="1" applyFont="1" applyAlignment="1">
      <alignment vertical="center" shrinkToFit="1"/>
    </xf>
    <xf numFmtId="9" fontId="16" fillId="0" borderId="0" xfId="0" applyNumberFormat="1" applyFont="1" applyAlignment="1">
      <alignment horizontal="right" vertical="center"/>
    </xf>
    <xf numFmtId="10" fontId="16" fillId="0" borderId="29" xfId="0" applyNumberFormat="1" applyFont="1" applyBorder="1" applyAlignment="1">
      <alignment horizontal="right" vertical="center"/>
    </xf>
    <xf numFmtId="0" fontId="17" fillId="0" borderId="2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8" xfId="0" applyFont="1" applyBorder="1" applyAlignment="1">
      <alignment horizontal="center"/>
    </xf>
    <xf numFmtId="0" fontId="14" fillId="0" borderId="0" xfId="13" applyFont="1" applyAlignment="1">
      <alignment horizontal="center" vertical="center" wrapText="1"/>
    </xf>
    <xf numFmtId="0" fontId="14" fillId="0" borderId="0" xfId="3" applyFont="1" applyBorder="1">
      <alignment vertical="center"/>
    </xf>
    <xf numFmtId="0" fontId="14" fillId="0" borderId="26" xfId="15" applyFont="1" applyBorder="1" applyAlignment="1">
      <alignment horizontal="center" vertical="center"/>
    </xf>
    <xf numFmtId="0" fontId="14" fillId="0" borderId="0" xfId="15" applyFont="1" applyAlignment="1">
      <alignment horizontal="center" vertical="center"/>
    </xf>
    <xf numFmtId="168" fontId="11" fillId="0" borderId="0" xfId="0" applyNumberFormat="1" applyFont="1" applyAlignment="1">
      <alignment horizontal="center"/>
    </xf>
    <xf numFmtId="168" fontId="11" fillId="0" borderId="28" xfId="0" applyNumberFormat="1" applyFont="1" applyBorder="1" applyAlignment="1">
      <alignment horizontal="center"/>
    </xf>
    <xf numFmtId="10" fontId="16" fillId="0" borderId="28" xfId="1" applyNumberFormat="1" applyFont="1" applyFill="1" applyBorder="1" applyAlignment="1">
      <alignment horizontal="right" vertical="center"/>
    </xf>
    <xf numFmtId="0" fontId="14" fillId="0" borderId="23" xfId="0" applyFont="1" applyBorder="1"/>
    <xf numFmtId="0" fontId="14" fillId="0" borderId="24" xfId="0" applyFont="1" applyBorder="1"/>
    <xf numFmtId="17" fontId="14" fillId="0" borderId="30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7" fillId="0" borderId="0" xfId="16" applyNumberFormat="1" applyFont="1" applyFill="1" applyBorder="1" applyAlignment="1">
      <alignment horizontal="center" vertical="center"/>
    </xf>
    <xf numFmtId="0" fontId="22" fillId="7" borderId="20" xfId="0" applyFont="1" applyFill="1" applyBorder="1" applyAlignment="1">
      <alignment horizontal="right" vertical="center" indent="1"/>
    </xf>
    <xf numFmtId="0" fontId="22" fillId="7" borderId="21" xfId="0" applyFont="1" applyFill="1" applyBorder="1"/>
    <xf numFmtId="166" fontId="22" fillId="7" borderId="19" xfId="0" applyNumberFormat="1" applyFont="1" applyFill="1" applyBorder="1" applyAlignment="1">
      <alignment vertical="center" shrinkToFit="1"/>
    </xf>
    <xf numFmtId="10" fontId="22" fillId="7" borderId="19" xfId="0" applyNumberFormat="1" applyFont="1" applyFill="1" applyBorder="1" applyAlignment="1">
      <alignment horizontal="right" vertical="center" shrinkToFit="1"/>
    </xf>
    <xf numFmtId="10" fontId="22" fillId="7" borderId="19" xfId="0" applyNumberFormat="1" applyFont="1" applyFill="1" applyBorder="1" applyAlignment="1">
      <alignment vertical="center" shrinkToFit="1"/>
    </xf>
    <xf numFmtId="0" fontId="22" fillId="0" borderId="0" xfId="0" applyFont="1"/>
    <xf numFmtId="0" fontId="17" fillId="0" borderId="0" xfId="0" applyFont="1" applyAlignment="1">
      <alignment horizontal="center"/>
    </xf>
    <xf numFmtId="0" fontId="22" fillId="7" borderId="20" xfId="8" applyFont="1" applyFill="1" applyBorder="1">
      <alignment horizontal="right" vertical="center" indent="1"/>
    </xf>
    <xf numFmtId="0" fontId="22" fillId="7" borderId="22" xfId="8" applyFont="1" applyFill="1" applyBorder="1">
      <alignment horizontal="right" vertical="center" indent="1"/>
    </xf>
    <xf numFmtId="164" fontId="22" fillId="7" borderId="22" xfId="9" applyFont="1" applyFill="1" applyBorder="1" applyAlignment="1">
      <alignment horizontal="right" vertical="center" indent="1"/>
    </xf>
    <xf numFmtId="168" fontId="22" fillId="7" borderId="22" xfId="8" applyNumberFormat="1" applyFont="1" applyFill="1" applyBorder="1">
      <alignment horizontal="right" vertical="center" indent="1"/>
    </xf>
    <xf numFmtId="9" fontId="22" fillId="7" borderId="22" xfId="10" applyFont="1" applyFill="1" applyBorder="1" applyAlignment="1">
      <alignment horizontal="right" vertical="center" indent="1"/>
    </xf>
    <xf numFmtId="9" fontId="22" fillId="7" borderId="21" xfId="10" applyFont="1" applyFill="1" applyBorder="1" applyAlignment="1">
      <alignment horizontal="right" vertical="center" indent="1"/>
    </xf>
    <xf numFmtId="0" fontId="23" fillId="0" borderId="0" xfId="0" applyFont="1"/>
    <xf numFmtId="0" fontId="14" fillId="0" borderId="26" xfId="1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/>
    </xf>
    <xf numFmtId="0" fontId="17" fillId="0" borderId="26" xfId="0" applyFont="1" applyBorder="1" applyAlignment="1">
      <alignment horizontal="center" wrapText="1"/>
    </xf>
    <xf numFmtId="0" fontId="24" fillId="0" borderId="33" xfId="0" applyFont="1" applyBorder="1" applyAlignment="1">
      <alignment horizontal="center"/>
    </xf>
    <xf numFmtId="0" fontId="17" fillId="0" borderId="24" xfId="0" applyFont="1" applyFill="1" applyBorder="1"/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 indent="6"/>
    </xf>
    <xf numFmtId="0" fontId="17" fillId="0" borderId="0" xfId="0" applyFont="1" applyFill="1" applyBorder="1"/>
    <xf numFmtId="0" fontId="17" fillId="0" borderId="0" xfId="0" applyFont="1" applyBorder="1"/>
    <xf numFmtId="0" fontId="14" fillId="0" borderId="0" xfId="13" applyFont="1" applyAlignment="1">
      <alignment horizontal="left" vertical="center"/>
    </xf>
    <xf numFmtId="0" fontId="14" fillId="0" borderId="0" xfId="3" applyFont="1" applyBorder="1" applyAlignment="1">
      <alignment horizontal="left" vertical="center"/>
    </xf>
    <xf numFmtId="0" fontId="14" fillId="0" borderId="26" xfId="0" applyFont="1" applyBorder="1" applyAlignment="1">
      <alignment horizontal="center" vertical="center"/>
    </xf>
  </cellXfs>
  <cellStyles count="19">
    <cellStyle name="Comma" xfId="4" builtinId="3" customBuiltin="1"/>
    <cellStyle name="Comma [0]" xfId="5" builtinId="6" customBuiltin="1"/>
    <cellStyle name="Cost of Sales fill" xfId="17"/>
    <cellStyle name="Currency [0]" xfId="6" builtinId="7" customBuiltin="1"/>
    <cellStyle name="Expenses fill" xfId="18"/>
    <cellStyle name="Heading 1" xfId="3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Normal" xfId="0" builtinId="0" customBuiltin="1"/>
    <cellStyle name="Note" xfId="7" builtinId="10" customBuiltin="1"/>
    <cellStyle name="Percent" xfId="1" builtinId="5" customBuiltin="1"/>
    <cellStyle name="Profit" xfId="8"/>
    <cellStyle name="Profit Amount" xfId="9"/>
    <cellStyle name="Profit Percent" xfId="10"/>
    <cellStyle name="Revenue fill" xfId="16"/>
    <cellStyle name="Table Details" xfId="11"/>
    <cellStyle name="Table Heading 1" xfId="15"/>
    <cellStyle name="Title" xfId="2" builtinId="15" customBuiltin="1"/>
  </cellStyles>
  <dxfs count="1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/>
        <right style="thin">
          <color theme="6" tint="-0.24997711111789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4" formatCode="0.00%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4" formatCode="0.00%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4" formatCode="0.00%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4" formatCode="0.00%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4" formatCode="0.00%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4" formatCode="0.00%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4" formatCode="0.00%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4" formatCode="0.00%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4" formatCode="0.00%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4" formatCode="0.00%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4" formatCode="0.00%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 style="thin">
          <color theme="9" tint="-0.499984740745262"/>
        </left>
        <right/>
        <top/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theme="9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vertical="center" textRotation="0" wrapText="0" indent="0" justifyLastLine="0" shrinkToFit="0" readingOrder="0"/>
      <border diagonalUp="0" diagonalDown="0" outline="0">
        <right style="thin">
          <color theme="9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0" formatCode="_-[$$-409]* #,##0_ ;_-[$$-409]* \-#,##0\ ;_-[$$-409]* &quot;-&quot;??_ ;_-@_ "/>
      <alignment horizontal="general" vertical="center" textRotation="0" wrapText="0" indent="0" justifyLastLine="0" shrinkToFit="1" readingOrder="0"/>
      <border diagonalUp="0" diagonalDown="0" outline="0">
        <left style="thin">
          <color theme="9" tint="-0.499984740745262"/>
        </left>
        <right style="thin">
          <color theme="9" tint="-0.499984740745262"/>
        </right>
        <top/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70" formatCode="_-[$$-409]* #,##0_ ;_-[$$-409]* \-#,##0\ ;_-[$$-409]* &quot;-&quot;??_ ;_-@_ "/>
      <alignment vertical="center" textRotation="0" wrapText="0" indent="0" justifyLastLine="0" shrinkToFit="0" readingOrder="0"/>
      <border diagonalUp="0" diagonalDown="0" outline="0">
        <left style="thin">
          <color theme="9" tint="-0.499984740745262"/>
        </left>
        <right style="thin">
          <color theme="9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0" formatCode="_-[$$-409]* #,##0_ ;_-[$$-409]* \-#,##0\ ;_-[$$-409]* &quot;-&quot;??_ ;_-@_ "/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0" formatCode="_-[$$-409]* #,##0_ ;_-[$$-409]* \-#,##0\ ;_-[$$-409]* &quot;-&quot;??_ ;_-@_ "/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0" formatCode="_-[$$-409]* #,##0_ ;_-[$$-409]* \-#,##0\ ;_-[$$-409]* &quot;-&quot;??_ ;_-@_ "/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0" formatCode="_-[$$-409]* #,##0_ ;_-[$$-409]* \-#,##0\ ;_-[$$-409]* &quot;-&quot;??_ ;_-@_ "/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0" formatCode="_-[$$-409]* #,##0_ ;_-[$$-409]* \-#,##0\ ;_-[$$-409]* &quot;-&quot;??_ ;_-@_ "/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0" formatCode="_-[$$-409]* #,##0_ ;_-[$$-409]* \-#,##0\ ;_-[$$-409]* &quot;-&quot;??_ ;_-@_ "/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0" formatCode="_-[$$-409]* #,##0_ ;_-[$$-409]* \-#,##0\ ;_-[$$-409]* &quot;-&quot;??_ ;_-@_ "/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0" formatCode="_-[$$-409]* #,##0_ ;_-[$$-409]* \-#,##0\ ;_-[$$-409]* &quot;-&quot;??_ ;_-@_ "/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0" formatCode="_-[$$-409]* #,##0_ ;_-[$$-409]* \-#,##0\ ;_-[$$-409]* &quot;-&quot;??_ ;_-@_ "/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0" formatCode="_-[$$-409]* #,##0_ ;_-[$$-409]* \-#,##0\ ;_-[$$-409]* &quot;-&quot;??_ ;_-@_ "/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0" formatCode="_-[$$-409]* #,##0_ ;_-[$$-409]* \-#,##0\ ;_-[$$-409]* &quot;-&quot;??_ ;_-@_ "/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0" formatCode="_-[$$-409]* #,##0_ ;_-[$$-409]* \-#,##0\ ;_-[$$-409]* &quot;-&quot;??_ ;_-@_ "/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4" formatCode="0.00%"/>
      <fill>
        <patternFill patternType="solid">
          <fgColor indexed="64"/>
          <bgColor rgb="FF0070C0"/>
        </patternFill>
      </fill>
      <alignment horizontal="general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4" formatCode="0.00%"/>
      <fill>
        <patternFill patternType="solid">
          <fgColor indexed="64"/>
          <bgColor rgb="FF0070C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4" formatCode="0.00%"/>
      <fill>
        <patternFill patternType="solid">
          <fgColor indexed="64"/>
          <bgColor rgb="FF0070C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4" formatCode="0.00%"/>
      <fill>
        <patternFill patternType="solid">
          <fgColor indexed="64"/>
          <bgColor rgb="FF0070C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4" formatCode="0.00%"/>
      <fill>
        <patternFill patternType="solid">
          <fgColor indexed="64"/>
          <bgColor rgb="FF0070C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4" formatCode="0.00%"/>
      <fill>
        <patternFill patternType="solid">
          <fgColor indexed="64"/>
          <bgColor rgb="FF0070C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4" formatCode="0.00%"/>
      <fill>
        <patternFill patternType="solid">
          <fgColor indexed="64"/>
          <bgColor rgb="FF0070C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4" formatCode="0.00%"/>
      <fill>
        <patternFill patternType="solid">
          <fgColor indexed="64"/>
          <bgColor rgb="FF0070C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4" formatCode="0.00%"/>
      <fill>
        <patternFill patternType="solid">
          <fgColor indexed="64"/>
          <bgColor rgb="FF0070C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4" formatCode="0.00%"/>
      <fill>
        <patternFill patternType="solid">
          <fgColor indexed="64"/>
          <bgColor rgb="FF0070C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4" formatCode="0.00%"/>
      <fill>
        <patternFill patternType="solid">
          <fgColor indexed="64"/>
          <bgColor rgb="FF0070C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4" formatCode="0.00%"/>
      <fill>
        <patternFill patternType="solid">
          <fgColor indexed="64"/>
          <bgColor rgb="FF0070C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4" formatCode="0.00%"/>
      <fill>
        <patternFill patternType="solid">
          <fgColor indexed="64"/>
          <bgColor rgb="FF0070C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theme="5" tint="-0.249977111117893"/>
        </lef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4" formatCode="0.00%"/>
      <fill>
        <patternFill patternType="solid">
          <fgColor indexed="64"/>
          <bgColor rgb="FF0070C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66" formatCode="_(&quot;$&quot;* #,##0.00_);_(&quot;$&quot;* \(#,##0.00\);_(&quot;$&quot;* &quot;-&quot;??_);_(@_)"/>
      <fill>
        <patternFill patternType="solid">
          <fgColor indexed="64"/>
          <bgColor rgb="FF0070C0"/>
        </patternFill>
      </fill>
      <alignment horizontal="general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/>
        <right style="thin">
          <color theme="5" tint="-0.24997711111789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66" formatCode="_(&quot;$&quot;* #,##0.00_);_(&quot;$&quot;* \(#,##0.00\);_(&quot;$&quot;* &quot;-&quot;??_);_(@_)"/>
      <fill>
        <patternFill patternType="solid">
          <fgColor indexed="64"/>
          <bgColor rgb="FF0070C0"/>
        </patternFill>
      </fill>
      <alignment horizontal="general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66" formatCode="_(&quot;$&quot;* #,##0.00_);_(&quot;$&quot;* \(#,##0.00\);_(&quot;$&quot;* &quot;-&quot;??_);_(@_)"/>
      <fill>
        <patternFill patternType="solid">
          <fgColor indexed="64"/>
          <bgColor rgb="FF0070C0"/>
        </patternFill>
      </fill>
      <alignment horizontal="general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66" formatCode="_(&quot;$&quot;* #,##0.00_);_(&quot;$&quot;* \(#,##0.00\);_(&quot;$&quot;* &quot;-&quot;??_);_(@_)"/>
      <fill>
        <patternFill patternType="solid">
          <fgColor indexed="64"/>
          <bgColor rgb="FF0070C0"/>
        </patternFill>
      </fill>
      <alignment horizontal="general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66" formatCode="_(&quot;$&quot;* #,##0.00_);_(&quot;$&quot;* \(#,##0.00\);_(&quot;$&quot;* &quot;-&quot;??_);_(@_)"/>
      <fill>
        <patternFill patternType="solid">
          <fgColor indexed="64"/>
          <bgColor rgb="FF0070C0"/>
        </patternFill>
      </fill>
      <alignment horizontal="general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66" formatCode="_(&quot;$&quot;* #,##0.00_);_(&quot;$&quot;* \(#,##0.00\);_(&quot;$&quot;* &quot;-&quot;??_);_(@_)"/>
      <fill>
        <patternFill patternType="solid">
          <fgColor indexed="64"/>
          <bgColor rgb="FF0070C0"/>
        </patternFill>
      </fill>
      <alignment horizontal="general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66" formatCode="_(&quot;$&quot;* #,##0.00_);_(&quot;$&quot;* \(#,##0.00\);_(&quot;$&quot;* &quot;-&quot;??_);_(@_)"/>
      <fill>
        <patternFill patternType="solid">
          <fgColor indexed="64"/>
          <bgColor rgb="FF0070C0"/>
        </patternFill>
      </fill>
      <alignment horizontal="general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66" formatCode="_(&quot;$&quot;* #,##0.00_);_(&quot;$&quot;* \(#,##0.00\);_(&quot;$&quot;* &quot;-&quot;??_);_(@_)"/>
      <fill>
        <patternFill patternType="solid">
          <fgColor indexed="64"/>
          <bgColor rgb="FF0070C0"/>
        </patternFill>
      </fill>
      <alignment horizontal="general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66" formatCode="_(&quot;$&quot;* #,##0.00_);_(&quot;$&quot;* \(#,##0.00\);_(&quot;$&quot;* &quot;-&quot;??_);_(@_)"/>
      <fill>
        <patternFill patternType="solid">
          <fgColor indexed="64"/>
          <bgColor rgb="FF0070C0"/>
        </patternFill>
      </fill>
      <alignment horizontal="general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66" formatCode="_(&quot;$&quot;* #,##0.00_);_(&quot;$&quot;* \(#,##0.00\);_(&quot;$&quot;* &quot;-&quot;??_);_(@_)"/>
      <fill>
        <patternFill patternType="solid">
          <fgColor indexed="64"/>
          <bgColor rgb="FF0070C0"/>
        </patternFill>
      </fill>
      <alignment horizontal="general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66" formatCode="_(&quot;$&quot;* #,##0.00_);_(&quot;$&quot;* \(#,##0.00\);_(&quot;$&quot;* &quot;-&quot;??_);_(@_)"/>
      <fill>
        <patternFill patternType="solid">
          <fgColor indexed="64"/>
          <bgColor rgb="FF0070C0"/>
        </patternFill>
      </fill>
      <alignment horizontal="general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66" formatCode="_(&quot;$&quot;* #,##0.00_);_(&quot;$&quot;* \(#,##0.00\);_(&quot;$&quot;* &quot;-&quot;??_);_(@_)"/>
      <fill>
        <patternFill patternType="solid">
          <fgColor indexed="64"/>
          <bgColor rgb="FF0070C0"/>
        </patternFill>
      </fill>
      <alignment horizontal="general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numFmt numFmtId="166" formatCode="_(&quot;$&quot;* #,##0.00_);_(&quot;$&quot;* \(#,##0.00\);_(&quot;$&quot;* &quot;-&quot;??_);_(@_)"/>
      <fill>
        <patternFill patternType="solid">
          <fgColor indexed="64"/>
          <bgColor rgb="FF0070C0"/>
        </patternFill>
      </fill>
      <alignment horizontal="general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6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fill>
        <patternFill patternType="solid">
          <fgColor indexed="64"/>
          <bgColor rgb="FF0070C0"/>
        </patternFill>
      </fill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fill>
        <patternFill patternType="solid">
          <fgColor indexed="64"/>
          <bgColor rgb="FF0070C0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0"/>
        <name val="Arial"/>
        <scheme val="none"/>
      </font>
      <fill>
        <patternFill patternType="solid">
          <fgColor indexed="64"/>
          <bgColor rgb="FF0070C0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ill>
        <patternFill>
          <bgColor theme="4" tint="0.79998168889431442"/>
        </patternFill>
      </fill>
      <border>
        <left style="dotted">
          <color theme="4" tint="0.39994506668294322"/>
        </left>
        <right style="dotted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dotted">
          <color theme="4" tint="0.39994506668294322"/>
        </vertical>
        <horizontal style="thin">
          <color theme="4" tint="0.39994506668294322"/>
        </horizontal>
      </border>
    </dxf>
    <dxf>
      <border>
        <left style="dotted">
          <color theme="4" tint="0.39994506668294322"/>
        </left>
        <right style="dotted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dotted">
          <color theme="4" tint="0.39994506668294322"/>
        </vertical>
        <horizontal style="thin">
          <color theme="4" tint="0.39994506668294322"/>
        </horizontal>
      </border>
    </dxf>
    <dxf>
      <font>
        <b/>
        <i val="0"/>
        <color theme="1"/>
      </font>
      <fill>
        <gradientFill degree="90">
          <stop position="0">
            <color theme="4" tint="0.40000610370189521"/>
          </stop>
          <stop position="1">
            <color theme="4"/>
          </stop>
        </gradientFill>
      </fill>
      <border>
        <left style="dotted">
          <color theme="0"/>
        </left>
        <right style="dotted">
          <color theme="0"/>
        </right>
        <top style="dotted">
          <color theme="0"/>
        </top>
        <vertical style="dotted">
          <color theme="0"/>
        </vertical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 style="dotted">
          <color theme="4" tint="0.39994506668294322"/>
        </left>
        <right style="dotted">
          <color theme="4" tint="0.39994506668294322"/>
        </right>
        <top/>
        <bottom style="thin">
          <color theme="4" tint="0.39994506668294322"/>
        </bottom>
        <vertical style="dotted">
          <color theme="4" tint="0.39994506668294322"/>
        </vertical>
        <horizontal/>
      </border>
    </dxf>
    <dxf>
      <fill>
        <patternFill>
          <bgColor theme="5" tint="0.79998168889431442"/>
        </patternFill>
      </fill>
      <border>
        <left style="dotted">
          <color theme="5" tint="0.39991454817346722"/>
        </left>
        <right style="dotted">
          <color theme="5" tint="0.39991454817346722"/>
        </right>
        <top style="thin">
          <color theme="5" tint="0.39994506668294322"/>
        </top>
        <bottom style="thin">
          <color theme="5" tint="0.39994506668294322"/>
        </bottom>
        <vertical style="dotted">
          <color theme="5" tint="0.39994506668294322"/>
        </vertical>
        <horizontal style="thin">
          <color theme="5" tint="0.39994506668294322"/>
        </horizontal>
      </border>
    </dxf>
    <dxf>
      <border>
        <left style="dotted">
          <color theme="5" tint="0.39988402966399123"/>
        </left>
        <right style="dotted">
          <color theme="5" tint="0.39991454817346722"/>
        </right>
        <top style="thin">
          <color theme="5" tint="0.39991454817346722"/>
        </top>
        <bottom style="thin">
          <color theme="5" tint="0.39994506668294322"/>
        </bottom>
        <vertical style="dotted">
          <color theme="5" tint="0.39991454817346722"/>
        </vertical>
        <horizontal style="thin">
          <color theme="5" tint="0.39991454817346722"/>
        </horizontal>
      </border>
    </dxf>
    <dxf>
      <font>
        <b/>
        <i val="0"/>
        <color theme="1"/>
      </font>
      <fill>
        <gradientFill degree="90">
          <stop position="0">
            <color theme="5" tint="0.40000610370189521"/>
          </stop>
          <stop position="1">
            <color theme="5" tint="0.59999389629810485"/>
          </stop>
        </gradientFill>
      </fill>
      <border>
        <left style="dotted">
          <color theme="0"/>
        </left>
        <right style="dotted">
          <color theme="0"/>
        </right>
        <top style="dotted">
          <color theme="0"/>
        </top>
        <vertical style="dotted">
          <color theme="0"/>
        </vertical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 style="dotted">
          <color theme="5" tint="0.39991454817346722"/>
        </left>
        <right style="dotted">
          <color theme="5" tint="0.39991454817346722"/>
        </right>
        <top/>
        <bottom style="thin">
          <color theme="5" tint="0.39994506668294322"/>
        </bottom>
        <vertical style="dotted">
          <color theme="5" tint="0.39991454817346722"/>
        </vertical>
        <horizontal/>
      </border>
    </dxf>
    <dxf>
      <border>
        <vertical/>
        <horizontal/>
      </border>
    </dxf>
    <dxf>
      <fill>
        <patternFill>
          <bgColor theme="9" tint="0.59996337778862885"/>
        </patternFill>
      </fill>
      <border>
        <left style="dotted">
          <color theme="9" tint="0.39994506668294322"/>
        </left>
        <right style="dotted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 style="dotted">
          <color theme="9" tint="0.39994506668294322"/>
        </vertical>
        <horizontal style="thin">
          <color theme="9" tint="0.39994506668294322"/>
        </horizontal>
      </border>
    </dxf>
    <dxf>
      <border>
        <left style="dotted">
          <color theme="9" tint="0.39994506668294322"/>
        </left>
        <right style="dotted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 style="dotted">
          <color theme="9" tint="0.39994506668294322"/>
        </vertical>
        <horizontal style="thin">
          <color theme="9" tint="0.39994506668294322"/>
        </horizontal>
      </border>
    </dxf>
    <dxf>
      <font>
        <b/>
        <i val="0"/>
        <color theme="1"/>
      </font>
      <fill>
        <gradientFill degree="90">
          <stop position="0">
            <color theme="9" tint="0.40000610370189521"/>
          </stop>
          <stop position="1">
            <color theme="9" tint="0.59999389629810485"/>
          </stop>
        </gradientFill>
      </fill>
      <border>
        <left style="dotted">
          <color theme="0"/>
        </left>
        <right style="dotted">
          <color theme="0"/>
        </right>
        <top style="dotted">
          <color theme="0"/>
        </top>
        <vertical style="dotted">
          <color theme="0"/>
        </vertical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 style="dotted">
          <color theme="9" tint="0.39994506668294322"/>
        </left>
        <right style="dotted">
          <color theme="9" tint="0.39994506668294322"/>
        </right>
        <top/>
        <bottom style="thin">
          <color theme="9" tint="0.39994506668294322"/>
        </bottom>
        <vertical style="dotted">
          <color theme="9" tint="0.39994506668294322"/>
        </vertical>
        <horizontal/>
      </border>
    </dxf>
    <dxf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border>
        <left/>
        <right style="dotted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dotted">
          <color theme="6" tint="0.39994506668294322"/>
        </vertical>
        <horizontal style="thin">
          <color theme="6" tint="0.39994506668294322"/>
        </horizontal>
      </border>
    </dxf>
    <dxf>
      <border>
        <left/>
        <right style="dotted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dotted">
          <color theme="6" tint="0.39994506668294322"/>
        </vertical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>
        <vertical/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border>
        <vertical/>
        <horizontal/>
      </border>
    </dxf>
  </dxfs>
  <tableStyles count="4" defaultTableStyle="TableStyleMedium2" defaultPivotStyle="PivotStyleLight16">
    <tableStyle name="Profit &amp; Loss Expenses" pivot="0" count="5">
      <tableStyleElement type="wholeTable" dxfId="140"/>
      <tableStyleElement type="headerRow" dxfId="139"/>
      <tableStyleElement type="totalRow" dxfId="138"/>
      <tableStyleElement type="firstRowStripe" dxfId="137"/>
      <tableStyleElement type="secondRowStripe" dxfId="136"/>
    </tableStyle>
    <tableStyle name="Profit &amp; Loss Expenses 2" pivot="0" count="5">
      <tableStyleElement type="wholeTable" dxfId="135"/>
      <tableStyleElement type="headerRow" dxfId="134"/>
      <tableStyleElement type="totalRow" dxfId="133"/>
      <tableStyleElement type="firstRowStripe" dxfId="132"/>
      <tableStyleElement type="secondRowStripe" dxfId="131"/>
    </tableStyle>
    <tableStyle name="Profit &amp; Loss Revenue" pivot="0" count="5">
      <tableStyleElement type="wholeTable" dxfId="130"/>
      <tableStyleElement type="headerRow" dxfId="129"/>
      <tableStyleElement type="totalRow" dxfId="128"/>
      <tableStyleElement type="firstRowStripe" dxfId="127"/>
      <tableStyleElement type="secondRowStripe" dxfId="126"/>
    </tableStyle>
    <tableStyle name="Profit &amp; Loss Sales" pivot="0" count="4">
      <tableStyleElement type="headerRow" dxfId="125"/>
      <tableStyleElement type="totalRow" dxfId="124"/>
      <tableStyleElement type="firstRowStripe" dxfId="123"/>
      <tableStyleElement type="secondRowStripe" dxfId="122"/>
    </tableStyle>
  </tableStyles>
  <colors>
    <mruColors>
      <color rgb="FF009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boychukmortgages.ca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boychukmortgages.c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809626</xdr:colOff>
      <xdr:row>1</xdr:row>
      <xdr:rowOff>19051</xdr:rowOff>
    </xdr:from>
    <xdr:to>
      <xdr:col>1</xdr:col>
      <xdr:colOff>1104900</xdr:colOff>
      <xdr:row>2</xdr:row>
      <xdr:rowOff>724358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6" y="495301"/>
          <a:ext cx="3124199" cy="11434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800100</xdr:colOff>
      <xdr:row>1</xdr:row>
      <xdr:rowOff>48349</xdr:rowOff>
    </xdr:from>
    <xdr:to>
      <xdr:col>1</xdr:col>
      <xdr:colOff>1057276</xdr:colOff>
      <xdr:row>3</xdr:row>
      <xdr:rowOff>273920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524599"/>
          <a:ext cx="3114676" cy="113997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Revenue" displayName="Revenue" ref="A5:AC11" totalsRowCount="1" headerRowDxfId="121" dataDxfId="120" totalsRowDxfId="119">
  <autoFilter ref="A5:AC1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name="REVENUES" totalsRowLabel="TOTAL SALES" dataDxfId="118" totalsRowDxfId="117" dataCellStyle="Table Details"/>
    <tableColumn id="29" name="TREND" dataDxfId="116" totalsRowDxfId="115" dataCellStyle="Revenue fill"/>
    <tableColumn id="2" name="Jan" totalsRowFunction="sum" dataDxfId="114" totalsRowDxfId="113" dataCellStyle="Currency [0]"/>
    <tableColumn id="3" name="Feb" totalsRowFunction="custom" dataDxfId="112" totalsRowDxfId="111" dataCellStyle="Currency [0]">
      <totalsRowFormula>SUM(Revenue[Feb])</totalsRowFormula>
    </tableColumn>
    <tableColumn id="4" name="Mar" totalsRowFunction="sum" dataDxfId="110" totalsRowDxfId="109" dataCellStyle="Currency [0]"/>
    <tableColumn id="5" name="Apr" totalsRowFunction="sum" dataDxfId="108" totalsRowDxfId="107" dataCellStyle="Currency [0]"/>
    <tableColumn id="6" name="May" totalsRowFunction="sum" dataDxfId="106" totalsRowDxfId="105" dataCellStyle="Currency [0]"/>
    <tableColumn id="7" name="Jun" totalsRowFunction="sum" dataDxfId="104" totalsRowDxfId="103" dataCellStyle="Currency [0]"/>
    <tableColumn id="8" name="Jul" totalsRowFunction="sum" dataDxfId="102" totalsRowDxfId="101" dataCellStyle="Currency [0]"/>
    <tableColumn id="9" name="Aug" totalsRowFunction="sum" dataDxfId="100" totalsRowDxfId="99" dataCellStyle="Currency [0]"/>
    <tableColumn id="10" name="Sep" totalsRowFunction="sum" dataDxfId="98" totalsRowDxfId="97" dataCellStyle="Currency [0]"/>
    <tableColumn id="11" name="Oct" totalsRowFunction="sum" dataDxfId="96" totalsRowDxfId="95" dataCellStyle="Currency [0]"/>
    <tableColumn id="12" name="Nov" totalsRowFunction="sum" dataDxfId="94" totalsRowDxfId="93" dataCellStyle="Currency [0]"/>
    <tableColumn id="13" name="Dec" totalsRowFunction="sum" dataDxfId="92" totalsRowDxfId="91" dataCellStyle="Currency [0]"/>
    <tableColumn id="14" name="Yearly" totalsRowFunction="sum" dataDxfId="90" totalsRowDxfId="89" dataCellStyle="Currency [0]">
      <calculatedColumnFormula>SUM(Revenue[[#This Row],[Jan]:[Dec]])</calculatedColumnFormula>
    </tableColumn>
    <tableColumn id="15" name="Index %" totalsRowFunction="sum" dataDxfId="88" totalsRowDxfId="87" dataCellStyle="Percent"/>
    <tableColumn id="16" name="Jan %" totalsRowFunction="sum" dataDxfId="86" totalsRowDxfId="85" dataCellStyle="Percent">
      <calculatedColumnFormula>IFERROR(Revenue[[#This Row],[Jan]]/Revenue[[#Totals],[Jan]],"-")</calculatedColumnFormula>
    </tableColumn>
    <tableColumn id="17" name="Feb %" totalsRowFunction="sum" dataDxfId="84" totalsRowDxfId="83" dataCellStyle="Percent">
      <calculatedColumnFormula>IFERROR(Revenue[[#This Row],[Feb]]/Revenue[[#Totals],[Feb]],"-")</calculatedColumnFormula>
    </tableColumn>
    <tableColumn id="18" name="Mar %" totalsRowFunction="sum" dataDxfId="82" totalsRowDxfId="81" dataCellStyle="Percent">
      <calculatedColumnFormula>IFERROR(Revenue[[#This Row],[Mar]]/Revenue[[#Totals],[Mar]],"-")</calculatedColumnFormula>
    </tableColumn>
    <tableColumn id="19" name="Apr %" totalsRowFunction="sum" dataDxfId="80" totalsRowDxfId="79" dataCellStyle="Percent">
      <calculatedColumnFormula>IFERROR(Revenue[[#This Row],[Apr]]/Revenue[[#Totals],[Apr]],"-")</calculatedColumnFormula>
    </tableColumn>
    <tableColumn id="20" name="May %" totalsRowFunction="sum" dataDxfId="78" totalsRowDxfId="77" dataCellStyle="Percent">
      <calculatedColumnFormula>IFERROR(Revenue[[#This Row],[May]]/Revenue[[#Totals],[May]],"-")</calculatedColumnFormula>
    </tableColumn>
    <tableColumn id="21" name="Jun %" totalsRowFunction="sum" dataDxfId="76" totalsRowDxfId="75" dataCellStyle="Percent">
      <calculatedColumnFormula>IFERROR(Revenue[[#This Row],[Jun]]/Revenue[[#Totals],[Jun]],"-")</calculatedColumnFormula>
    </tableColumn>
    <tableColumn id="22" name="Jul %" totalsRowFunction="sum" dataDxfId="74" totalsRowDxfId="73" dataCellStyle="Percent">
      <calculatedColumnFormula>IFERROR(Revenue[[#This Row],[Jul]]/Revenue[[#Totals],[Jul]],"-")</calculatedColumnFormula>
    </tableColumn>
    <tableColumn id="23" name="Aug %" totalsRowFunction="sum" dataDxfId="72" totalsRowDxfId="71" dataCellStyle="Percent">
      <calculatedColumnFormula>IFERROR(Revenue[[#This Row],[Aug]]/Revenue[[#Totals],[Aug]],"-")</calculatedColumnFormula>
    </tableColumn>
    <tableColumn id="24" name="Sep %" totalsRowFunction="sum" dataDxfId="70" totalsRowDxfId="69" dataCellStyle="Percent">
      <calculatedColumnFormula>IFERROR(Revenue[[#This Row],[Sep]]/Revenue[[#Totals],[Sep]],"-")</calculatedColumnFormula>
    </tableColumn>
    <tableColumn id="25" name="Oct %" totalsRowFunction="sum" dataDxfId="68" totalsRowDxfId="67" dataCellStyle="Percent">
      <calculatedColumnFormula>IFERROR(Revenue[[#This Row],[Oct]]/Revenue[[#Totals],[Oct]],"-")</calculatedColumnFormula>
    </tableColumn>
    <tableColumn id="26" name="Nov %" totalsRowFunction="sum" dataDxfId="66" totalsRowDxfId="65" dataCellStyle="Percent">
      <calculatedColumnFormula>IFERROR(Revenue[[#This Row],[Nov]]/Revenue[[#Totals],[Nov]],"-")</calculatedColumnFormula>
    </tableColumn>
    <tableColumn id="27" name="Dec %" totalsRowFunction="sum" dataDxfId="64" totalsRowDxfId="63" dataCellStyle="Percent">
      <calculatedColumnFormula>IFERROR(Revenue[[#This Row],[Dec]]/Revenue[[#Totals],[Dec]],"-")</calculatedColumnFormula>
    </tableColumn>
    <tableColumn id="28" name="Year %" totalsRowFunction="sum" dataDxfId="62" totalsRowDxfId="61" dataCellStyle="Normal">
      <calculatedColumnFormula>IFERROR(Revenue[[#This Row],[Yearly]]/Revenue[[#Totals],[Yearly]],"-")</calculatedColumnFormula>
    </tableColumn>
  </tableColumns>
  <tableStyleInfo name="Profit &amp; Loss Revenue" showFirstColumn="0" showLastColumn="0" showRowStripes="1" showColumnStripes="0"/>
  <extLst>
    <ext xmlns:x14="http://schemas.microsoft.com/office/spreadsheetml/2009/9/main" uri="{504A1905-F514-4f6f-8877-14C23A59335A}">
      <x14:table altTextSummary="Summary of monthly sales, annual total, and monthly percentage for each revenue item"/>
    </ext>
  </extLst>
</table>
</file>

<file path=xl/tables/table2.xml><?xml version="1.0" encoding="utf-8"?>
<table xmlns="http://schemas.openxmlformats.org/spreadsheetml/2006/main" id="8" name="tblExpenses" displayName="tblExpenses" ref="A5:AC32" totalsRowCount="1" headerRowDxfId="60" dataDxfId="59" totalsRowDxfId="58">
  <tableColumns count="29">
    <tableColumn id="1" name="EXPENSES" totalsRowLabel="TOTAL EXPENSES" dataDxfId="57" totalsRowDxfId="56"/>
    <tableColumn id="2" name="TREND" totalsRowLabel=" " dataDxfId="55" totalsRowDxfId="54"/>
    <tableColumn id="3" name="Column1" totalsRowFunction="custom" dataDxfId="53" totalsRowDxfId="52">
      <totalsRowFormula>SUM(C6:C31)</totalsRowFormula>
    </tableColumn>
    <tableColumn id="4" name="Feb" totalsRowFunction="custom" dataDxfId="51" totalsRowDxfId="50">
      <totalsRowFormula>SUM(D6:D31)</totalsRowFormula>
    </tableColumn>
    <tableColumn id="5" name="Mar" totalsRowFunction="custom" dataDxfId="49" totalsRowDxfId="48">
      <totalsRowFormula>SUM(E6:E31)</totalsRowFormula>
    </tableColumn>
    <tableColumn id="6" name="Apr" totalsRowFunction="custom" dataDxfId="47" totalsRowDxfId="46">
      <totalsRowFormula>SUM(F6:F31)</totalsRowFormula>
    </tableColumn>
    <tableColumn id="7" name="May" totalsRowFunction="sum" dataDxfId="45" totalsRowDxfId="44"/>
    <tableColumn id="8" name="Jun" totalsRowFunction="custom" dataDxfId="43" totalsRowDxfId="42">
      <totalsRowFormula>SUBTOTAL(109,tblExpenses[Jun])</totalsRowFormula>
    </tableColumn>
    <tableColumn id="9" name="Jul" totalsRowFunction="custom" dataDxfId="41" totalsRowDxfId="40">
      <totalsRowFormula>SUBTOTAL(109,tblExpenses[Jul])</totalsRowFormula>
    </tableColumn>
    <tableColumn id="10" name="Aug" totalsRowFunction="custom" dataDxfId="39" totalsRowDxfId="38">
      <totalsRowFormula>SUBTOTAL(109,tblExpenses[Aug])</totalsRowFormula>
    </tableColumn>
    <tableColumn id="11" name="Sep" totalsRowFunction="custom" dataDxfId="37" totalsRowDxfId="36">
      <totalsRowFormula>SUBTOTAL(109,tblExpenses[Sep])</totalsRowFormula>
    </tableColumn>
    <tableColumn id="12" name="Oct" totalsRowFunction="custom" dataDxfId="35" totalsRowDxfId="34">
      <totalsRowFormula>SUBTOTAL(109,tblExpenses[Oct])</totalsRowFormula>
    </tableColumn>
    <tableColumn id="13" name="Nov" totalsRowFunction="custom" dataDxfId="33" totalsRowDxfId="32">
      <totalsRowFormula>SUM(M7:M31)</totalsRowFormula>
    </tableColumn>
    <tableColumn id="14" name="Dec" totalsRowFunction="custom" dataDxfId="31" totalsRowDxfId="30">
      <totalsRowFormula>SUM(N7:N31)</totalsRowFormula>
    </tableColumn>
    <tableColumn id="15" name="Yearly" totalsRowFunction="sum" dataDxfId="29" totalsRowDxfId="28">
      <calculatedColumnFormula>SUM(tblExpenses[[#This Row],[Column1]:[Dec]])</calculatedColumnFormula>
    </tableColumn>
    <tableColumn id="16" name="Index %" totalsRowFunction="sum" dataDxfId="27" totalsRowDxfId="26" dataCellStyle="Percent"/>
    <tableColumn id="17" name="Jan %" totalsRowFunction="sum" dataDxfId="25" totalsRowDxfId="24" dataCellStyle="Percent">
      <calculatedColumnFormula>tblExpenses[[#This Row],[Column1]]/tblExpenses[[#Totals],[Column1]]</calculatedColumnFormula>
    </tableColumn>
    <tableColumn id="18" name="Feb %" totalsRowFunction="sum" dataDxfId="23" totalsRowDxfId="22" dataCellStyle="Percent">
      <calculatedColumnFormula>tblExpenses[[#This Row],[Feb]]/tblExpenses[[#Totals],[Feb]]</calculatedColumnFormula>
    </tableColumn>
    <tableColumn id="19" name="Mar %" totalsRowFunction="sum" dataDxfId="21" totalsRowDxfId="20" dataCellStyle="Percent">
      <calculatedColumnFormula>tblExpenses[[#This Row],[Mar]]/tblExpenses[[#Totals],[Mar]]</calculatedColumnFormula>
    </tableColumn>
    <tableColumn id="20" name="Apr %" totalsRowFunction="sum" dataDxfId="19" totalsRowDxfId="18" dataCellStyle="Percent">
      <calculatedColumnFormula>tblExpenses[[#This Row],[Apr]]/tblExpenses[[#Totals],[Apr]]</calculatedColumnFormula>
    </tableColumn>
    <tableColumn id="21" name="May %" totalsRowFunction="sum" dataDxfId="17" totalsRowDxfId="16" dataCellStyle="Percent">
      <calculatedColumnFormula>tblExpenses[[#This Row],[May]]/tblExpenses[[#Totals],[May]]</calculatedColumnFormula>
    </tableColumn>
    <tableColumn id="22" name="Jun %" totalsRowFunction="sum" dataDxfId="15" totalsRowDxfId="14" dataCellStyle="Percent">
      <calculatedColumnFormula>tblExpenses[[#This Row],[Jun]]/tblExpenses[[#Totals],[Jun]]</calculatedColumnFormula>
    </tableColumn>
    <tableColumn id="23" name="Jul %" totalsRowFunction="sum" dataDxfId="13" totalsRowDxfId="12" dataCellStyle="Percent">
      <calculatedColumnFormula>tblExpenses[[#This Row],[Jul]]/tblExpenses[[#Totals],[Jul]]</calculatedColumnFormula>
    </tableColumn>
    <tableColumn id="24" name="Aug %" totalsRowFunction="sum" dataDxfId="11" totalsRowDxfId="10" dataCellStyle="Percent">
      <calculatedColumnFormula>tblExpenses[[#This Row],[Aug]]/tblExpenses[[#Totals],[Aug]]</calculatedColumnFormula>
    </tableColumn>
    <tableColumn id="25" name="Sep %" totalsRowFunction="sum" dataDxfId="9" totalsRowDxfId="8" dataCellStyle="Percent">
      <calculatedColumnFormula>tblExpenses[[#This Row],[Sep]]/tblExpenses[[#Totals],[Sep]]</calculatedColumnFormula>
    </tableColumn>
    <tableColumn id="26" name="Oct %" totalsRowFunction="sum" dataDxfId="7" totalsRowDxfId="6" dataCellStyle="Percent">
      <calculatedColumnFormula>tblExpenses[[#This Row],[Oct]]/tblExpenses[[#Totals],[Oct]]</calculatedColumnFormula>
    </tableColumn>
    <tableColumn id="27" name="Nov %" totalsRowFunction="sum" dataDxfId="5" totalsRowDxfId="4" dataCellStyle="Percent">
      <calculatedColumnFormula>tblExpenses[[#This Row],[Nov]]/tblExpenses[[#Totals],[Nov]]</calculatedColumnFormula>
    </tableColumn>
    <tableColumn id="28" name="Dec %" totalsRowFunction="sum" dataDxfId="3" totalsRowDxfId="2" dataCellStyle="Percent">
      <calculatedColumnFormula>tblExpenses[[#This Row],[Dec]]/tblExpenses[[#Totals],[Dec]]</calculatedColumnFormula>
    </tableColumn>
    <tableColumn id="29" name="Year %" totalsRowFunction="sum" dataDxfId="1" totalsRowDxfId="0" dataCellStyle="Percent">
      <calculatedColumnFormula>tblExpenses[[#This Row],[Yearly]]/tblExpenses[[#Totals],[Yearly]]</calculatedColumnFormula>
    </tableColumn>
  </tableColumns>
  <tableStyleInfo name="Profit &amp; Loss Expenses 2" showFirstColumn="0" showLastColumn="0" showRowStripes="1" showColumnStripes="0"/>
  <extLst>
    <ext xmlns:x14="http://schemas.microsoft.com/office/spreadsheetml/2009/9/main" uri="{504A1905-F514-4f6f-8877-14C23A59335A}">
      <x14:table altTextSummary="Summary of expenses, annual total, and monthly percentage for each expense item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-Cambria">
      <a:majorFont>
        <a:latin typeface="Calibri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mbria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6FF"/>
    <pageSetUpPr autoPageBreaks="0" fitToPage="1"/>
  </sheetPr>
  <dimension ref="A1:AC11"/>
  <sheetViews>
    <sheetView showGridLines="0" tabSelected="1" zoomScaleNormal="100" zoomScalePageLayoutView="85" workbookViewId="0">
      <pane xSplit="2" ySplit="4" topLeftCell="C5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8.875" defaultRowHeight="30" customHeight="1" x14ac:dyDescent="0.25"/>
  <cols>
    <col min="1" max="1" width="37.125" style="16" customWidth="1"/>
    <col min="2" max="2" width="28.375" style="1" customWidth="1"/>
    <col min="3" max="29" width="16.875" style="1" customWidth="1"/>
    <col min="30" max="30" width="2.625" style="1" customWidth="1"/>
    <col min="31" max="16384" width="8.875" style="1"/>
  </cols>
  <sheetData>
    <row r="1" spans="1:29" ht="38.1" customHeight="1" thickBot="1" x14ac:dyDescent="0.35">
      <c r="A1" s="17" t="s">
        <v>49</v>
      </c>
      <c r="B1" s="1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16" customFormat="1" ht="35.1" customHeight="1" x14ac:dyDescent="0.2">
      <c r="A2" s="58"/>
      <c r="B2" s="22"/>
      <c r="C2" s="97" t="s">
        <v>50</v>
      </c>
      <c r="D2" s="3"/>
      <c r="E2" s="96" t="s">
        <v>32</v>
      </c>
      <c r="F2" s="57" t="str">
        <f>FYMonthStart</f>
        <v>Fiscal Year:</v>
      </c>
      <c r="G2" s="57">
        <v>2023</v>
      </c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9" ht="60" customHeight="1" thickBot="1" x14ac:dyDescent="0.2">
      <c r="A3" s="34"/>
      <c r="C3" s="35"/>
      <c r="E3" s="35"/>
      <c r="F3" s="35"/>
      <c r="G3" s="35"/>
      <c r="H3" s="35"/>
      <c r="I3" s="35"/>
      <c r="J3" s="35"/>
      <c r="K3" s="35"/>
      <c r="L3" s="35"/>
      <c r="M3" s="35"/>
      <c r="N3" s="35"/>
      <c r="W3" s="36"/>
      <c r="X3" s="36"/>
      <c r="Y3" s="36"/>
      <c r="Z3" s="36"/>
    </row>
    <row r="4" spans="1:29" s="3" customFormat="1" ht="24.95" customHeight="1" x14ac:dyDescent="0.2">
      <c r="A4" s="64"/>
      <c r="B4" s="65"/>
      <c r="C4" s="66" t="s">
        <v>4</v>
      </c>
      <c r="D4" s="66" t="s">
        <v>5</v>
      </c>
      <c r="E4" s="66" t="s">
        <v>6</v>
      </c>
      <c r="F4" s="66" t="s">
        <v>7</v>
      </c>
      <c r="G4" s="67" t="s">
        <v>8</v>
      </c>
      <c r="H4" s="67" t="s">
        <v>9</v>
      </c>
      <c r="I4" s="67" t="s">
        <v>10</v>
      </c>
      <c r="J4" s="67" t="s">
        <v>11</v>
      </c>
      <c r="K4" s="67" t="s">
        <v>12</v>
      </c>
      <c r="L4" s="67" t="s">
        <v>13</v>
      </c>
      <c r="M4" s="67" t="s">
        <v>14</v>
      </c>
      <c r="N4" s="68" t="s">
        <v>15</v>
      </c>
      <c r="O4" s="69" t="s">
        <v>0</v>
      </c>
      <c r="P4" s="68" t="s">
        <v>1</v>
      </c>
      <c r="Q4" s="70" t="str">
        <f>LEFT(C4,3)&amp;" %"</f>
        <v>Jan %</v>
      </c>
      <c r="R4" s="67" t="str">
        <f t="shared" ref="R4:AB4" si="0">LEFT(D4,3)&amp;" %"</f>
        <v>Feb %</v>
      </c>
      <c r="S4" s="67" t="str">
        <f t="shared" si="0"/>
        <v>Mar %</v>
      </c>
      <c r="T4" s="67" t="str">
        <f t="shared" si="0"/>
        <v>Apr %</v>
      </c>
      <c r="U4" s="67" t="str">
        <f t="shared" si="0"/>
        <v>May %</v>
      </c>
      <c r="V4" s="67" t="str">
        <f t="shared" si="0"/>
        <v>Jun %</v>
      </c>
      <c r="W4" s="67" t="str">
        <f t="shared" si="0"/>
        <v>Jul %</v>
      </c>
      <c r="X4" s="67" t="str">
        <f t="shared" si="0"/>
        <v>Aug %</v>
      </c>
      <c r="Y4" s="67" t="str">
        <f t="shared" si="0"/>
        <v>Sep %</v>
      </c>
      <c r="Z4" s="67" t="str">
        <f t="shared" si="0"/>
        <v>Oct %</v>
      </c>
      <c r="AA4" s="67" t="str">
        <f t="shared" si="0"/>
        <v>Nov %</v>
      </c>
      <c r="AB4" s="67" t="str">
        <f t="shared" si="0"/>
        <v>Dec %</v>
      </c>
      <c r="AC4" s="71" t="s">
        <v>2</v>
      </c>
    </row>
    <row r="5" spans="1:29" ht="24.95" customHeight="1" x14ac:dyDescent="0.15">
      <c r="A5" s="59" t="s">
        <v>38</v>
      </c>
      <c r="B5" s="60" t="s">
        <v>3</v>
      </c>
      <c r="C5" s="61" t="s">
        <v>4</v>
      </c>
      <c r="D5" s="61" t="s">
        <v>5</v>
      </c>
      <c r="E5" s="61" t="s">
        <v>6</v>
      </c>
      <c r="F5" s="61" t="s">
        <v>7</v>
      </c>
      <c r="G5" s="61" t="s">
        <v>8</v>
      </c>
      <c r="H5" s="61" t="s">
        <v>9</v>
      </c>
      <c r="I5" s="61" t="s">
        <v>10</v>
      </c>
      <c r="J5" s="61" t="s">
        <v>11</v>
      </c>
      <c r="K5" s="61" t="s">
        <v>12</v>
      </c>
      <c r="L5" s="61" t="s">
        <v>13</v>
      </c>
      <c r="M5" s="61" t="s">
        <v>14</v>
      </c>
      <c r="N5" s="61" t="s">
        <v>15</v>
      </c>
      <c r="O5" s="19" t="s">
        <v>16</v>
      </c>
      <c r="P5" s="61" t="s">
        <v>17</v>
      </c>
      <c r="Q5" s="20" t="s">
        <v>18</v>
      </c>
      <c r="R5" s="61" t="s">
        <v>19</v>
      </c>
      <c r="S5" s="61" t="s">
        <v>20</v>
      </c>
      <c r="T5" s="61" t="s">
        <v>21</v>
      </c>
      <c r="U5" s="61" t="s">
        <v>22</v>
      </c>
      <c r="V5" s="61" t="s">
        <v>23</v>
      </c>
      <c r="W5" s="61" t="s">
        <v>24</v>
      </c>
      <c r="X5" s="61" t="s">
        <v>25</v>
      </c>
      <c r="Y5" s="61" t="s">
        <v>26</v>
      </c>
      <c r="Z5" s="61" t="s">
        <v>27</v>
      </c>
      <c r="AA5" s="61" t="s">
        <v>28</v>
      </c>
      <c r="AB5" s="61" t="s">
        <v>29</v>
      </c>
      <c r="AC5" s="62" t="s">
        <v>30</v>
      </c>
    </row>
    <row r="6" spans="1:29" ht="24.95" customHeight="1" x14ac:dyDescent="0.15">
      <c r="A6" s="87" t="s">
        <v>39</v>
      </c>
      <c r="B6" s="72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33">
        <f>SUM(Revenue[[#This Row],[Jan]:[Dec]])</f>
        <v>0</v>
      </c>
      <c r="P6" s="21"/>
      <c r="Q6" s="31" t="str">
        <f>IFERROR(Revenue[[#This Row],[Jan]]/Revenue[[#Totals],[Jan]],"-")</f>
        <v>-</v>
      </c>
      <c r="R6" s="32" t="str">
        <f>IFERROR(Revenue[[#This Row],[Feb]]/Revenue[[#Totals],[Feb]],"-")</f>
        <v>-</v>
      </c>
      <c r="S6" s="32" t="str">
        <f>IFERROR(Revenue[[#This Row],[Mar]]/Revenue[[#Totals],[Mar]],"-")</f>
        <v>-</v>
      </c>
      <c r="T6" s="32" t="str">
        <f>IFERROR(Revenue[[#This Row],[Apr]]/Revenue[[#Totals],[Apr]],"-")</f>
        <v>-</v>
      </c>
      <c r="U6" s="32" t="str">
        <f>IFERROR(Revenue[[#This Row],[May]]/Revenue[[#Totals],[May]],"-")</f>
        <v>-</v>
      </c>
      <c r="V6" s="32" t="str">
        <f>IFERROR(Revenue[[#This Row],[Jun]]/Revenue[[#Totals],[Jun]],"-")</f>
        <v>-</v>
      </c>
      <c r="W6" s="32" t="str">
        <f>IFERROR(Revenue[[#This Row],[Jul]]/Revenue[[#Totals],[Jul]],"-")</f>
        <v>-</v>
      </c>
      <c r="X6" s="32" t="str">
        <f>IFERROR(Revenue[[#This Row],[Aug]]/Revenue[[#Totals],[Aug]],"-")</f>
        <v>-</v>
      </c>
      <c r="Y6" s="32" t="str">
        <f>IFERROR(Revenue[[#This Row],[Sep]]/Revenue[[#Totals],[Sep]],"-")</f>
        <v>-</v>
      </c>
      <c r="Z6" s="32" t="str">
        <f>IFERROR(Revenue[[#This Row],[Oct]]/Revenue[[#Totals],[Oct]],"-")</f>
        <v>-</v>
      </c>
      <c r="AA6" s="32" t="str">
        <f>IFERROR(Revenue[[#This Row],[Nov]]/Revenue[[#Totals],[Nov]],"-")</f>
        <v>-</v>
      </c>
      <c r="AB6" s="32" t="str">
        <f>IFERROR(Revenue[[#This Row],[Dec]]/Revenue[[#Totals],[Dec]],"-")</f>
        <v>-</v>
      </c>
      <c r="AC6" s="63" t="str">
        <f>IFERROR(Revenue[[#This Row],[Yearly]]/Revenue[[#Totals],[Yearly]],"-")</f>
        <v>-</v>
      </c>
    </row>
    <row r="7" spans="1:29" ht="24.95" customHeight="1" x14ac:dyDescent="0.15">
      <c r="A7" s="87" t="s">
        <v>40</v>
      </c>
      <c r="B7" s="72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33">
        <f>SUM(Revenue[[#This Row],[Jan]:[Dec]])</f>
        <v>0</v>
      </c>
      <c r="P7" s="21"/>
      <c r="Q7" s="31" t="str">
        <f>IFERROR(Revenue[[#This Row],[Jan]]/Revenue[[#Totals],[Jan]],"-")</f>
        <v>-</v>
      </c>
      <c r="R7" s="32" t="str">
        <f>IFERROR(Revenue[[#This Row],[Feb]]/Revenue[[#Totals],[Feb]],"-")</f>
        <v>-</v>
      </c>
      <c r="S7" s="32" t="str">
        <f>IFERROR(Revenue[[#This Row],[Mar]]/Revenue[[#Totals],[Mar]],"-")</f>
        <v>-</v>
      </c>
      <c r="T7" s="32" t="str">
        <f>IFERROR(Revenue[[#This Row],[Apr]]/Revenue[[#Totals],[Apr]],"-")</f>
        <v>-</v>
      </c>
      <c r="U7" s="32" t="str">
        <f>IFERROR(Revenue[[#This Row],[May]]/Revenue[[#Totals],[May]],"-")</f>
        <v>-</v>
      </c>
      <c r="V7" s="32" t="str">
        <f>IFERROR(Revenue[[#This Row],[Jun]]/Revenue[[#Totals],[Jun]],"-")</f>
        <v>-</v>
      </c>
      <c r="W7" s="32" t="str">
        <f>IFERROR(Revenue[[#This Row],[Jul]]/Revenue[[#Totals],[Jul]],"-")</f>
        <v>-</v>
      </c>
      <c r="X7" s="32" t="str">
        <f>IFERROR(Revenue[[#This Row],[Aug]]/Revenue[[#Totals],[Aug]],"-")</f>
        <v>-</v>
      </c>
      <c r="Y7" s="32" t="str">
        <f>IFERROR(Revenue[[#This Row],[Sep]]/Revenue[[#Totals],[Sep]],"-")</f>
        <v>-</v>
      </c>
      <c r="Z7" s="32" t="str">
        <f>IFERROR(Revenue[[#This Row],[Oct]]/Revenue[[#Totals],[Oct]],"-")</f>
        <v>-</v>
      </c>
      <c r="AA7" s="32" t="str">
        <f>IFERROR(Revenue[[#This Row],[Nov]]/Revenue[[#Totals],[Nov]],"-")</f>
        <v>-</v>
      </c>
      <c r="AB7" s="32" t="str">
        <f>IFERROR(Revenue[[#This Row],[Dec]]/Revenue[[#Totals],[Dec]],"-")</f>
        <v>-</v>
      </c>
      <c r="AC7" s="63" t="str">
        <f>IFERROR(Revenue[[#This Row],[Yearly]]/Revenue[[#Totals],[Yearly]],"-")</f>
        <v>-</v>
      </c>
    </row>
    <row r="8" spans="1:29" ht="24.95" customHeight="1" x14ac:dyDescent="0.15">
      <c r="A8" s="87" t="s">
        <v>41</v>
      </c>
      <c r="B8" s="72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33">
        <f>SUM(Revenue[[#This Row],[Jan]:[Dec]])</f>
        <v>0</v>
      </c>
      <c r="P8" s="21"/>
      <c r="Q8" s="31" t="str">
        <f>IFERROR(Revenue[[#This Row],[Jan]]/Revenue[[#Totals],[Jan]],"-")</f>
        <v>-</v>
      </c>
      <c r="R8" s="32" t="str">
        <f>IFERROR(Revenue[[#This Row],[Feb]]/Revenue[[#Totals],[Feb]],"-")</f>
        <v>-</v>
      </c>
      <c r="S8" s="32" t="str">
        <f>IFERROR(Revenue[[#This Row],[Mar]]/Revenue[[#Totals],[Mar]],"-")</f>
        <v>-</v>
      </c>
      <c r="T8" s="32" t="str">
        <f>IFERROR(Revenue[[#This Row],[Apr]]/Revenue[[#Totals],[Apr]],"-")</f>
        <v>-</v>
      </c>
      <c r="U8" s="32" t="str">
        <f>IFERROR(Revenue[[#This Row],[May]]/Revenue[[#Totals],[May]],"-")</f>
        <v>-</v>
      </c>
      <c r="V8" s="32" t="str">
        <f>IFERROR(Revenue[[#This Row],[Jun]]/Revenue[[#Totals],[Jun]],"-")</f>
        <v>-</v>
      </c>
      <c r="W8" s="32" t="str">
        <f>IFERROR(Revenue[[#This Row],[Jul]]/Revenue[[#Totals],[Jul]],"-")</f>
        <v>-</v>
      </c>
      <c r="X8" s="32" t="str">
        <f>IFERROR(Revenue[[#This Row],[Aug]]/Revenue[[#Totals],[Aug]],"-")</f>
        <v>-</v>
      </c>
      <c r="Y8" s="32" t="str">
        <f>IFERROR(Revenue[[#This Row],[Sep]]/Revenue[[#Totals],[Sep]],"-")</f>
        <v>-</v>
      </c>
      <c r="Z8" s="32" t="str">
        <f>IFERROR(Revenue[[#This Row],[Oct]]/Revenue[[#Totals],[Oct]],"-")</f>
        <v>-</v>
      </c>
      <c r="AA8" s="32" t="str">
        <f>IFERROR(Revenue[[#This Row],[Nov]]/Revenue[[#Totals],[Nov]],"-")</f>
        <v>-</v>
      </c>
      <c r="AB8" s="32" t="str">
        <f>IFERROR(Revenue[[#This Row],[Dec]]/Revenue[[#Totals],[Dec]],"-")</f>
        <v>-</v>
      </c>
      <c r="AC8" s="63" t="str">
        <f>IFERROR(Revenue[[#This Row],[Yearly]]/Revenue[[#Totals],[Yearly]],"-")</f>
        <v>-</v>
      </c>
    </row>
    <row r="9" spans="1:29" ht="24.95" customHeight="1" x14ac:dyDescent="0.15">
      <c r="A9" s="87" t="s">
        <v>42</v>
      </c>
      <c r="B9" s="72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33">
        <f>SUM(Revenue[[#This Row],[Jan]:[Dec]])</f>
        <v>0</v>
      </c>
      <c r="P9" s="21"/>
      <c r="Q9" s="31" t="str">
        <f>IFERROR(Revenue[[#This Row],[Jan]]/Revenue[[#Totals],[Jan]],"-")</f>
        <v>-</v>
      </c>
      <c r="R9" s="32" t="str">
        <f>IFERROR(Revenue[[#This Row],[Feb]]/Revenue[[#Totals],[Feb]],"-")</f>
        <v>-</v>
      </c>
      <c r="S9" s="32" t="str">
        <f>IFERROR(Revenue[[#This Row],[Mar]]/Revenue[[#Totals],[Mar]],"-")</f>
        <v>-</v>
      </c>
      <c r="T9" s="32" t="str">
        <f>IFERROR(Revenue[[#This Row],[Apr]]/Revenue[[#Totals],[Apr]],"-")</f>
        <v>-</v>
      </c>
      <c r="U9" s="32" t="str">
        <f>IFERROR(Revenue[[#This Row],[May]]/Revenue[[#Totals],[May]],"-")</f>
        <v>-</v>
      </c>
      <c r="V9" s="32" t="str">
        <f>IFERROR(Revenue[[#This Row],[Jun]]/Revenue[[#Totals],[Jun]],"-")</f>
        <v>-</v>
      </c>
      <c r="W9" s="32" t="str">
        <f>IFERROR(Revenue[[#This Row],[Jul]]/Revenue[[#Totals],[Jul]],"-")</f>
        <v>-</v>
      </c>
      <c r="X9" s="32" t="str">
        <f>IFERROR(Revenue[[#This Row],[Aug]]/Revenue[[#Totals],[Aug]],"-")</f>
        <v>-</v>
      </c>
      <c r="Y9" s="32" t="str">
        <f>IFERROR(Revenue[[#This Row],[Sep]]/Revenue[[#Totals],[Sep]],"-")</f>
        <v>-</v>
      </c>
      <c r="Z9" s="32" t="str">
        <f>IFERROR(Revenue[[#This Row],[Oct]]/Revenue[[#Totals],[Oct]],"-")</f>
        <v>-</v>
      </c>
      <c r="AA9" s="32" t="str">
        <f>IFERROR(Revenue[[#This Row],[Nov]]/Revenue[[#Totals],[Nov]],"-")</f>
        <v>-</v>
      </c>
      <c r="AB9" s="32" t="str">
        <f>IFERROR(Revenue[[#This Row],[Dec]]/Revenue[[#Totals],[Dec]],"-")</f>
        <v>-</v>
      </c>
      <c r="AC9" s="63" t="str">
        <f>IFERROR(Revenue[[#This Row],[Yearly]]/Revenue[[#Totals],[Yearly]],"-")</f>
        <v>-</v>
      </c>
    </row>
    <row r="10" spans="1:29" ht="24.95" customHeight="1" thickBot="1" x14ac:dyDescent="0.2">
      <c r="A10" s="87" t="s">
        <v>43</v>
      </c>
      <c r="B10" s="72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33">
        <f>SUM(Revenue[[#This Row],[Jan]:[Dec]])</f>
        <v>0</v>
      </c>
      <c r="P10" s="21"/>
      <c r="Q10" s="31" t="str">
        <f>IFERROR(Revenue[[#This Row],[Jan]]/Revenue[[#Totals],[Jan]],"-")</f>
        <v>-</v>
      </c>
      <c r="R10" s="32" t="str">
        <f>IFERROR(Revenue[[#This Row],[Feb]]/Revenue[[#Totals],[Feb]],"-")</f>
        <v>-</v>
      </c>
      <c r="S10" s="32" t="str">
        <f>IFERROR(Revenue[[#This Row],[Mar]]/Revenue[[#Totals],[Mar]],"-")</f>
        <v>-</v>
      </c>
      <c r="T10" s="32" t="str">
        <f>IFERROR(Revenue[[#This Row],[Apr]]/Revenue[[#Totals],[Apr]],"-")</f>
        <v>-</v>
      </c>
      <c r="U10" s="32" t="str">
        <f>IFERROR(Revenue[[#This Row],[May]]/Revenue[[#Totals],[May]],"-")</f>
        <v>-</v>
      </c>
      <c r="V10" s="32" t="str">
        <f>IFERROR(Revenue[[#This Row],[Jun]]/Revenue[[#Totals],[Jun]],"-")</f>
        <v>-</v>
      </c>
      <c r="W10" s="32" t="str">
        <f>IFERROR(Revenue[[#This Row],[Jul]]/Revenue[[#Totals],[Jul]],"-")</f>
        <v>-</v>
      </c>
      <c r="X10" s="32" t="str">
        <f>IFERROR(Revenue[[#This Row],[Aug]]/Revenue[[#Totals],[Aug]],"-")</f>
        <v>-</v>
      </c>
      <c r="Y10" s="32" t="str">
        <f>IFERROR(Revenue[[#This Row],[Sep]]/Revenue[[#Totals],[Sep]],"-")</f>
        <v>-</v>
      </c>
      <c r="Z10" s="32" t="str">
        <f>IFERROR(Revenue[[#This Row],[Oct]]/Revenue[[#Totals],[Oct]],"-")</f>
        <v>-</v>
      </c>
      <c r="AA10" s="32" t="str">
        <f>IFERROR(Revenue[[#This Row],[Nov]]/Revenue[[#Totals],[Nov]],"-")</f>
        <v>-</v>
      </c>
      <c r="AB10" s="32" t="str">
        <f>IFERROR(Revenue[[#This Row],[Dec]]/Revenue[[#Totals],[Dec]],"-")</f>
        <v>-</v>
      </c>
      <c r="AC10" s="63" t="str">
        <f>IFERROR(Revenue[[#This Row],[Yearly]]/Revenue[[#Totals],[Yearly]],"-")</f>
        <v>-</v>
      </c>
    </row>
    <row r="11" spans="1:29" s="78" customFormat="1" ht="24.95" customHeight="1" thickBot="1" x14ac:dyDescent="0.25">
      <c r="A11" s="73" t="s">
        <v>31</v>
      </c>
      <c r="B11" s="74"/>
      <c r="C11" s="75">
        <f>SUBTOTAL(109,Revenue[Jan])</f>
        <v>0</v>
      </c>
      <c r="D11" s="75">
        <f>SUM(Revenue[Feb])</f>
        <v>0</v>
      </c>
      <c r="E11" s="75">
        <f>SUBTOTAL(109,Revenue[Mar])</f>
        <v>0</v>
      </c>
      <c r="F11" s="75">
        <f>SUBTOTAL(109,Revenue[Apr])</f>
        <v>0</v>
      </c>
      <c r="G11" s="75">
        <f>SUBTOTAL(109,Revenue[May])</f>
        <v>0</v>
      </c>
      <c r="H11" s="75">
        <f>SUBTOTAL(109,Revenue[Jun])</f>
        <v>0</v>
      </c>
      <c r="I11" s="75">
        <f>SUBTOTAL(109,Revenue[Jul])</f>
        <v>0</v>
      </c>
      <c r="J11" s="75">
        <f>SUBTOTAL(109,Revenue[Aug])</f>
        <v>0</v>
      </c>
      <c r="K11" s="75">
        <f>SUBTOTAL(109,Revenue[Sep])</f>
        <v>0</v>
      </c>
      <c r="L11" s="75">
        <f>SUBTOTAL(109,Revenue[Oct])</f>
        <v>0</v>
      </c>
      <c r="M11" s="75">
        <f>SUBTOTAL(109,Revenue[Nov])</f>
        <v>0</v>
      </c>
      <c r="N11" s="75">
        <f>SUBTOTAL(109,Revenue[Dec])</f>
        <v>0</v>
      </c>
      <c r="O11" s="75">
        <f>SUBTOTAL(109,Revenue[Yearly])</f>
        <v>0</v>
      </c>
      <c r="P11" s="76">
        <f>SUBTOTAL(109,Revenue[Index %])</f>
        <v>0</v>
      </c>
      <c r="Q11" s="76">
        <f>SUBTOTAL(109,Revenue[Jan %])</f>
        <v>0</v>
      </c>
      <c r="R11" s="76">
        <f>SUBTOTAL(109,Revenue[Feb %])</f>
        <v>0</v>
      </c>
      <c r="S11" s="76">
        <f>SUBTOTAL(109,Revenue[Mar %])</f>
        <v>0</v>
      </c>
      <c r="T11" s="76">
        <f>SUBTOTAL(109,Revenue[Apr %])</f>
        <v>0</v>
      </c>
      <c r="U11" s="76">
        <f>SUBTOTAL(109,Revenue[May %])</f>
        <v>0</v>
      </c>
      <c r="V11" s="76">
        <f>SUBTOTAL(109,Revenue[Jun %])</f>
        <v>0</v>
      </c>
      <c r="W11" s="76">
        <f>SUBTOTAL(109,Revenue[Jul %])</f>
        <v>0</v>
      </c>
      <c r="X11" s="76">
        <f>SUBTOTAL(109,Revenue[Aug %])</f>
        <v>0</v>
      </c>
      <c r="Y11" s="76">
        <f>SUBTOTAL(109,Revenue[Sep %])</f>
        <v>0</v>
      </c>
      <c r="Z11" s="76">
        <f>SUBTOTAL(109,Revenue[Oct %])</f>
        <v>0</v>
      </c>
      <c r="AA11" s="76">
        <f>SUBTOTAL(109,Revenue[Nov %])</f>
        <v>0</v>
      </c>
      <c r="AB11" s="76">
        <f>SUBTOTAL(109,Revenue[Dec %])</f>
        <v>0</v>
      </c>
      <c r="AC11" s="77">
        <f>SUBTOTAL(109,Revenue[Year %])</f>
        <v>0</v>
      </c>
    </row>
  </sheetData>
  <dataConsolidate/>
  <dataValidations count="16">
    <dataValidation allowBlank="1" showInputMessage="1" showErrorMessage="1" prompt="The dates in this row are automatically updated based on the starting month of fiscal year. To change starting month, modify cell AC2" sqref="C4"/>
    <dataValidation allowBlank="1" showInputMessage="1" showErrorMessage="1" prompt="Enter index percent in this column" sqref="P5"/>
    <dataValidation allowBlank="1" showInputMessage="1" showErrorMessage="1" prompt="Automatically updated month" sqref="D4:N4"/>
    <dataValidation allowBlank="1" showInputMessage="1" showErrorMessage="1" prompt="Enter revenue generated by sales in this column" sqref="A5"/>
    <dataValidation allowBlank="1" showInputMessage="1" showErrorMessage="1" prompt="A trend chart for revenue over time is in this column" sqref="B5"/>
    <dataValidation allowBlank="1" showInputMessage="1" showErrorMessage="1" prompt="Enter revenue for sources listed in column B in this column" sqref="C5:N5"/>
    <dataValidation allowBlank="1" showInputMessage="1" showErrorMessage="1" prompt="Index percent is in this column" sqref="P4"/>
    <dataValidation allowBlank="1" showInputMessage="1" showErrorMessage="1" prompt="Annual Expense is automatically calculated in this column" sqref="O4"/>
    <dataValidation allowBlank="1" showInputMessage="1" showErrorMessage="1" prompt="Automatically calculates proportion of expenses from different sources to total expenses in this column, for the month in this cell" sqref="Q4:AB4"/>
    <dataValidation allowBlank="1" showInputMessage="1" showErrorMessage="1" prompt="Automatically calculates proportion of expenses from different sources to total expenses for the year in this column" sqref="AC4"/>
    <dataValidation allowBlank="1" showInputMessage="1" showErrorMessage="1" prompt="Company name is automatically updated using the entry from Revenue (Sales) sheet" sqref="A1"/>
    <dataValidation allowBlank="1" showInputMessage="1" showErrorMessage="1" prompt="This cell is automatically updated from the projection period title in Revenue (Sales) worksheet" sqref="A2 C2"/>
    <dataValidation allowBlank="1" showInputMessage="1" showErrorMessage="1" prompt="Automatically updated year. To change, modify cell AD2 in Revenues (Sales) worksheet" sqref="G2"/>
    <dataValidation allowBlank="1" showInputMessage="1" showErrorMessage="1" prompt="Automatically updated month. To change, modify cell AC2 in Revenues (Sales) worksheet" sqref="F2"/>
    <dataValidation allowBlank="1" showInputMessage="1" showErrorMessage="1" prompt="Month &amp; year are automatically updated in cells at right. To change month or year, modify cells AC2 and AD2 in Revenue (Sales) worksheet" sqref="E2"/>
    <dataValidation allowBlank="1" showInputMessage="1" showErrorMessage="1" prompt="Automatically updated title from Revenue (Sales) worksheet. Enter values in the Expenses table below to calculate total expenses" sqref="A3"/>
  </dataValidations>
  <printOptions horizontalCentered="1"/>
  <pageMargins left="0.25" right="0.25" top="0.75" bottom="0.75" header="0.3" footer="0.3"/>
  <pageSetup scale="47" fitToHeight="0" orientation="landscape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lineWeight="1" displayEmptyCellsAs="gap" high="1" low="1">
          <x14:colorSeries theme="5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5" tint="-0.499984740745262"/>
          <x14:colorLow theme="5" tint="-0.499984740745262"/>
          <x14:sparklines>
            <x14:sparkline>
              <xm:f>Income!$C$6:$N$6</xm:f>
              <xm:sqref>B6</xm:sqref>
            </x14:sparkline>
            <x14:sparkline>
              <xm:f>Income!$C$7:$N$7</xm:f>
              <xm:sqref>B7</xm:sqref>
            </x14:sparkline>
            <x14:sparkline>
              <xm:f>Income!$C$8:$N$8</xm:f>
              <xm:sqref>B8</xm:sqref>
            </x14:sparkline>
            <x14:sparkline>
              <xm:f>Income!$C$9:$N$9</xm:f>
              <xm:sqref>B9</xm:sqref>
            </x14:sparkline>
            <x14:sparkline>
              <xm:f>Income!$C$10:$N$10</xm:f>
              <xm:sqref>B10</xm:sqref>
            </x14:sparkline>
          </x14:sparklines>
        </x14:sparklineGroup>
        <x14:sparklineGroup manualMax="0" manualMin="0" lineWeight="1" displayEmptyCellsAs="gap" high="1" low="1" negative="1">
          <x14:colorSeries theme="5" tint="-0.499984740745262"/>
          <x14:colorNegative theme="0"/>
          <x14:colorAxis rgb="FF000000"/>
          <x14:colorMarkers theme="4" tint="-0.499984740745262"/>
          <x14:colorFirst theme="4" tint="0.39997558519241921"/>
          <x14:colorLast theme="4" tint="0.39997558519241921"/>
          <x14:colorHigh theme="5" tint="-0.499984740745262"/>
          <x14:colorLow theme="5" tint="-0.499984740745262"/>
          <x14:sparklines>
            <x14:sparkline>
              <xm:f>Income!C11:N11</xm:f>
              <xm:sqref>B11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44"/>
  <sheetViews>
    <sheetView showGridLines="0" zoomScaleNormal="100" workbookViewId="0">
      <pane xSplit="2" ySplit="4" topLeftCell="C5" activePane="bottomRight" state="frozen"/>
      <selection pane="topRight"/>
      <selection pane="bottomLeft"/>
      <selection pane="bottomRight" activeCell="D8" sqref="D8"/>
    </sheetView>
  </sheetViews>
  <sheetFormatPr defaultColWidth="8.875" defaultRowHeight="30" customHeight="1" x14ac:dyDescent="0.25"/>
  <cols>
    <col min="1" max="1" width="37.5" style="16" customWidth="1"/>
    <col min="2" max="2" width="28" style="1" customWidth="1"/>
    <col min="3" max="29" width="16.875" style="1" customWidth="1"/>
    <col min="30" max="30" width="2.625" style="1" customWidth="1"/>
    <col min="31" max="16384" width="8.875" style="1"/>
  </cols>
  <sheetData>
    <row r="1" spans="1:29" ht="38.1" customHeight="1" thickBot="1" x14ac:dyDescent="0.35">
      <c r="A1" s="17" t="s">
        <v>49</v>
      </c>
      <c r="B1" s="1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35.1" customHeight="1" x14ac:dyDescent="0.2">
      <c r="A2" s="58"/>
      <c r="B2" s="22"/>
      <c r="C2" s="97" t="s">
        <v>50</v>
      </c>
      <c r="E2" s="96" t="s">
        <v>32</v>
      </c>
      <c r="F2" s="57" t="str">
        <f>FYMonthStart</f>
        <v>Fiscal Year:</v>
      </c>
      <c r="G2" s="57">
        <v>2023</v>
      </c>
      <c r="I2" s="23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5"/>
    </row>
    <row r="3" spans="1:29" ht="37.5" customHeight="1" x14ac:dyDescent="0.15">
      <c r="A3" s="34"/>
      <c r="C3" s="35"/>
      <c r="E3" s="35"/>
      <c r="F3" s="35"/>
      <c r="G3" s="35"/>
      <c r="H3" s="35"/>
      <c r="I3" s="35"/>
      <c r="J3" s="35"/>
      <c r="K3" s="35"/>
      <c r="L3" s="35"/>
      <c r="M3" s="35"/>
      <c r="N3" s="35"/>
      <c r="W3" s="36"/>
      <c r="X3" s="36"/>
      <c r="Y3" s="36"/>
      <c r="Z3" s="36"/>
    </row>
    <row r="4" spans="1:29" s="3" customFormat="1" ht="24.75" customHeight="1" x14ac:dyDescent="0.2">
      <c r="A4" s="37"/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38" t="s">
        <v>15</v>
      </c>
      <c r="O4" s="6" t="s">
        <v>0</v>
      </c>
      <c r="P4" s="38" t="s">
        <v>1</v>
      </c>
      <c r="Q4" s="7" t="str">
        <f>LEFT(C4,3)&amp;" %"</f>
        <v>Jan %</v>
      </c>
      <c r="R4" s="8" t="str">
        <f t="shared" ref="R4:AB4" si="0">LEFT(D4,3)&amp;" %"</f>
        <v>Feb %</v>
      </c>
      <c r="S4" s="8" t="str">
        <f t="shared" si="0"/>
        <v>Mar %</v>
      </c>
      <c r="T4" s="8" t="str">
        <f t="shared" si="0"/>
        <v>Apr %</v>
      </c>
      <c r="U4" s="8" t="str">
        <f t="shared" si="0"/>
        <v>May %</v>
      </c>
      <c r="V4" s="8" t="str">
        <f t="shared" si="0"/>
        <v>Jun %</v>
      </c>
      <c r="W4" s="8" t="str">
        <f t="shared" si="0"/>
        <v>Jul %</v>
      </c>
      <c r="X4" s="8" t="str">
        <f t="shared" si="0"/>
        <v>Aug %</v>
      </c>
      <c r="Y4" s="8" t="str">
        <f t="shared" si="0"/>
        <v>Sep %</v>
      </c>
      <c r="Z4" s="8" t="str">
        <f t="shared" si="0"/>
        <v>Oct %</v>
      </c>
      <c r="AA4" s="8" t="str">
        <f t="shared" si="0"/>
        <v>Nov %</v>
      </c>
      <c r="AB4" s="8" t="str">
        <f t="shared" si="0"/>
        <v>Dec %</v>
      </c>
      <c r="AC4" s="39" t="s">
        <v>2</v>
      </c>
    </row>
    <row r="5" spans="1:29" ht="24.95" customHeight="1" x14ac:dyDescent="0.15">
      <c r="A5" s="98" t="s">
        <v>34</v>
      </c>
      <c r="B5" s="38" t="s">
        <v>3</v>
      </c>
      <c r="C5" s="41" t="s">
        <v>33</v>
      </c>
      <c r="D5" s="41" t="s">
        <v>5</v>
      </c>
      <c r="E5" s="41" t="s">
        <v>6</v>
      </c>
      <c r="F5" s="41" t="s">
        <v>7</v>
      </c>
      <c r="G5" s="41" t="s">
        <v>8</v>
      </c>
      <c r="H5" s="41" t="s">
        <v>9</v>
      </c>
      <c r="I5" s="41" t="s">
        <v>10</v>
      </c>
      <c r="J5" s="41" t="s">
        <v>11</v>
      </c>
      <c r="K5" s="41" t="s">
        <v>12</v>
      </c>
      <c r="L5" s="41" t="s">
        <v>13</v>
      </c>
      <c r="M5" s="41" t="s">
        <v>14</v>
      </c>
      <c r="N5" s="41" t="s">
        <v>15</v>
      </c>
      <c r="O5" s="9" t="s">
        <v>16</v>
      </c>
      <c r="P5" s="41" t="s">
        <v>17</v>
      </c>
      <c r="Q5" s="10" t="s">
        <v>18</v>
      </c>
      <c r="R5" s="41" t="s">
        <v>19</v>
      </c>
      <c r="S5" s="41" t="s">
        <v>20</v>
      </c>
      <c r="T5" s="41" t="s">
        <v>21</v>
      </c>
      <c r="U5" s="41" t="s">
        <v>22</v>
      </c>
      <c r="V5" s="41" t="s">
        <v>23</v>
      </c>
      <c r="W5" s="41" t="s">
        <v>24</v>
      </c>
      <c r="X5" s="41" t="s">
        <v>25</v>
      </c>
      <c r="Y5" s="41" t="s">
        <v>26</v>
      </c>
      <c r="Z5" s="41" t="s">
        <v>27</v>
      </c>
      <c r="AA5" s="41" t="s">
        <v>28</v>
      </c>
      <c r="AB5" s="41" t="s">
        <v>29</v>
      </c>
      <c r="AC5" s="42" t="s">
        <v>30</v>
      </c>
    </row>
    <row r="6" spans="1:29" ht="24.95" customHeight="1" x14ac:dyDescent="0.2">
      <c r="A6" s="88" t="s">
        <v>44</v>
      </c>
      <c r="B6" s="16" t="s">
        <v>35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11">
        <f>SUM(tblExpenses[[#This Row],[Column1]:[Dec]])</f>
        <v>0</v>
      </c>
      <c r="P6" s="44"/>
      <c r="Q6" s="27" t="e">
        <f>tblExpenses[[#This Row],[Column1]]/tblExpenses[[#Totals],[Column1]]</f>
        <v>#DIV/0!</v>
      </c>
      <c r="R6" s="29" t="e">
        <f>tblExpenses[[#This Row],[Feb]]/tblExpenses[[#Totals],[Feb]]</f>
        <v>#DIV/0!</v>
      </c>
      <c r="S6" s="29" t="e">
        <f>tblExpenses[[#This Row],[Mar]]/tblExpenses[[#Totals],[Mar]]</f>
        <v>#DIV/0!</v>
      </c>
      <c r="T6" s="29" t="e">
        <f>tblExpenses[[#This Row],[Apr]]/tblExpenses[[#Totals],[Apr]]</f>
        <v>#DIV/0!</v>
      </c>
      <c r="U6" s="29" t="e">
        <f>tblExpenses[[#This Row],[May]]/tblExpenses[[#Totals],[May]]</f>
        <v>#DIV/0!</v>
      </c>
      <c r="V6" s="29" t="e">
        <f>tblExpenses[[#This Row],[Jun]]/tblExpenses[[#Totals],[Jun]]</f>
        <v>#DIV/0!</v>
      </c>
      <c r="W6" s="29" t="e">
        <f>tblExpenses[[#This Row],[Jul]]/tblExpenses[[#Totals],[Jul]]</f>
        <v>#DIV/0!</v>
      </c>
      <c r="X6" s="29" t="e">
        <f>tblExpenses[[#This Row],[Aug]]/tblExpenses[[#Totals],[Aug]]</f>
        <v>#DIV/0!</v>
      </c>
      <c r="Y6" s="29" t="e">
        <f>tblExpenses[[#This Row],[Sep]]/tblExpenses[[#Totals],[Sep]]</f>
        <v>#DIV/0!</v>
      </c>
      <c r="Z6" s="29" t="e">
        <f>tblExpenses[[#This Row],[Oct]]/tblExpenses[[#Totals],[Oct]]</f>
        <v>#DIV/0!</v>
      </c>
      <c r="AA6" s="29" t="e">
        <f>tblExpenses[[#This Row],[Nov]]/tblExpenses[[#Totals],[Nov]]</f>
        <v>#DIV/0!</v>
      </c>
      <c r="AB6" s="29" t="e">
        <f>tblExpenses[[#This Row],[Dec]]/tblExpenses[[#Totals],[Dec]]</f>
        <v>#DIV/0!</v>
      </c>
      <c r="AC6" s="45" t="e">
        <f>tblExpenses[[#This Row],[Yearly]]/tblExpenses[[#Totals],[Yearly]]</f>
        <v>#DIV/0!</v>
      </c>
    </row>
    <row r="7" spans="1:29" ht="24.95" customHeight="1" x14ac:dyDescent="0.2">
      <c r="A7" s="88" t="s">
        <v>45</v>
      </c>
      <c r="B7" s="16" t="s">
        <v>35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11">
        <f>SUM(tblExpenses[[#This Row],[Column1]:[Dec]])</f>
        <v>0</v>
      </c>
      <c r="P7" s="44"/>
      <c r="Q7" s="27" t="e">
        <f>tblExpenses[[#This Row],[Column1]]/tblExpenses[[#Totals],[Column1]]</f>
        <v>#DIV/0!</v>
      </c>
      <c r="R7" s="29" t="e">
        <f>tblExpenses[[#This Row],[Feb]]/tblExpenses[[#Totals],[Feb]]</f>
        <v>#DIV/0!</v>
      </c>
      <c r="S7" s="29" t="e">
        <f>tblExpenses[[#This Row],[Mar]]/tblExpenses[[#Totals],[Mar]]</f>
        <v>#DIV/0!</v>
      </c>
      <c r="T7" s="29" t="e">
        <f>tblExpenses[[#This Row],[Apr]]/tblExpenses[[#Totals],[Apr]]</f>
        <v>#DIV/0!</v>
      </c>
      <c r="U7" s="29" t="e">
        <f>tblExpenses[[#This Row],[May]]/tblExpenses[[#Totals],[May]]</f>
        <v>#DIV/0!</v>
      </c>
      <c r="V7" s="29" t="e">
        <f>tblExpenses[[#This Row],[Jun]]/tblExpenses[[#Totals],[Jun]]</f>
        <v>#DIV/0!</v>
      </c>
      <c r="W7" s="29" t="e">
        <f>tblExpenses[[#This Row],[Jul]]/tblExpenses[[#Totals],[Jul]]</f>
        <v>#DIV/0!</v>
      </c>
      <c r="X7" s="29" t="e">
        <f>tblExpenses[[#This Row],[Aug]]/tblExpenses[[#Totals],[Aug]]</f>
        <v>#DIV/0!</v>
      </c>
      <c r="Y7" s="29" t="e">
        <f>tblExpenses[[#This Row],[Sep]]/tblExpenses[[#Totals],[Sep]]</f>
        <v>#DIV/0!</v>
      </c>
      <c r="Z7" s="29" t="e">
        <f>tblExpenses[[#This Row],[Oct]]/tblExpenses[[#Totals],[Oct]]</f>
        <v>#DIV/0!</v>
      </c>
      <c r="AA7" s="29" t="e">
        <f>tblExpenses[[#This Row],[Nov]]/tblExpenses[[#Totals],[Nov]]</f>
        <v>#DIV/0!</v>
      </c>
      <c r="AB7" s="29" t="e">
        <f>tblExpenses[[#This Row],[Dec]]/tblExpenses[[#Totals],[Dec]]</f>
        <v>#DIV/0!</v>
      </c>
      <c r="AC7" s="45" t="e">
        <f>tblExpenses[[#This Row],[Yearly]]/tblExpenses[[#Totals],[Yearly]]</f>
        <v>#DIV/0!</v>
      </c>
    </row>
    <row r="8" spans="1:29" ht="24.95" customHeight="1" x14ac:dyDescent="0.2">
      <c r="A8" s="90" t="s">
        <v>46</v>
      </c>
      <c r="B8" s="16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11">
        <f>SUM(tblExpenses[[#This Row],[Column1]:[Dec]])</f>
        <v>0</v>
      </c>
      <c r="P8" s="44"/>
      <c r="Q8" s="27" t="e">
        <f>tblExpenses[[#This Row],[Column1]]/tblExpenses[[#Totals],[Column1]]</f>
        <v>#DIV/0!</v>
      </c>
      <c r="R8" s="29" t="e">
        <f>tblExpenses[[#This Row],[Feb]]/tblExpenses[[#Totals],[Feb]]</f>
        <v>#DIV/0!</v>
      </c>
      <c r="S8" s="29" t="e">
        <f>tblExpenses[[#This Row],[Mar]]/tblExpenses[[#Totals],[Mar]]</f>
        <v>#DIV/0!</v>
      </c>
      <c r="T8" s="29" t="e">
        <f>tblExpenses[[#This Row],[Apr]]/tblExpenses[[#Totals],[Apr]]</f>
        <v>#DIV/0!</v>
      </c>
      <c r="U8" s="29" t="e">
        <f>tblExpenses[[#This Row],[May]]/tblExpenses[[#Totals],[May]]</f>
        <v>#DIV/0!</v>
      </c>
      <c r="V8" s="29" t="e">
        <f>tblExpenses[[#This Row],[Jun]]/tblExpenses[[#Totals],[Jun]]</f>
        <v>#DIV/0!</v>
      </c>
      <c r="W8" s="29" t="e">
        <f>tblExpenses[[#This Row],[Jul]]/tblExpenses[[#Totals],[Jul]]</f>
        <v>#DIV/0!</v>
      </c>
      <c r="X8" s="29" t="e">
        <f>tblExpenses[[#This Row],[Aug]]/tblExpenses[[#Totals],[Aug]]</f>
        <v>#DIV/0!</v>
      </c>
      <c r="Y8" s="29" t="e">
        <f>tblExpenses[[#This Row],[Sep]]/tblExpenses[[#Totals],[Sep]]</f>
        <v>#DIV/0!</v>
      </c>
      <c r="Z8" s="29" t="e">
        <f>tblExpenses[[#This Row],[Oct]]/tblExpenses[[#Totals],[Oct]]</f>
        <v>#DIV/0!</v>
      </c>
      <c r="AA8" s="29" t="e">
        <f>tblExpenses[[#This Row],[Nov]]/tblExpenses[[#Totals],[Nov]]</f>
        <v>#DIV/0!</v>
      </c>
      <c r="AB8" s="29" t="e">
        <f>tblExpenses[[#This Row],[Dec]]/tblExpenses[[#Totals],[Dec]]</f>
        <v>#DIV/0!</v>
      </c>
      <c r="AC8" s="45" t="e">
        <f>tblExpenses[[#This Row],[Yearly]]/tblExpenses[[#Totals],[Yearly]]</f>
        <v>#DIV/0!</v>
      </c>
    </row>
    <row r="9" spans="1:29" ht="24.95" customHeight="1" x14ac:dyDescent="0.2">
      <c r="A9" s="90" t="s">
        <v>47</v>
      </c>
      <c r="B9" s="16" t="s">
        <v>35</v>
      </c>
      <c r="C9" s="1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11">
        <f>SUM(tblExpenses[[#This Row],[Column1]:[Dec]])</f>
        <v>0</v>
      </c>
      <c r="P9" s="44"/>
      <c r="Q9" s="27" t="e">
        <f>tblExpenses[[#This Row],[Column1]]/tblExpenses[[#Totals],[Column1]]</f>
        <v>#DIV/0!</v>
      </c>
      <c r="R9" s="29" t="e">
        <f>tblExpenses[[#This Row],[Feb]]/tblExpenses[[#Totals],[Feb]]</f>
        <v>#DIV/0!</v>
      </c>
      <c r="S9" s="29" t="e">
        <f>tblExpenses[[#This Row],[Mar]]/tblExpenses[[#Totals],[Mar]]</f>
        <v>#DIV/0!</v>
      </c>
      <c r="T9" s="29" t="e">
        <f>tblExpenses[[#This Row],[Apr]]/tblExpenses[[#Totals],[Apr]]</f>
        <v>#DIV/0!</v>
      </c>
      <c r="U9" s="29" t="e">
        <f>tblExpenses[[#This Row],[May]]/tblExpenses[[#Totals],[May]]</f>
        <v>#DIV/0!</v>
      </c>
      <c r="V9" s="29" t="e">
        <f>tblExpenses[[#This Row],[Jun]]/tblExpenses[[#Totals],[Jun]]</f>
        <v>#DIV/0!</v>
      </c>
      <c r="W9" s="29" t="e">
        <f>tblExpenses[[#This Row],[Jul]]/tblExpenses[[#Totals],[Jul]]</f>
        <v>#DIV/0!</v>
      </c>
      <c r="X9" s="29" t="e">
        <f>tblExpenses[[#This Row],[Aug]]/tblExpenses[[#Totals],[Aug]]</f>
        <v>#DIV/0!</v>
      </c>
      <c r="Y9" s="29" t="e">
        <f>tblExpenses[[#This Row],[Sep]]/tblExpenses[[#Totals],[Sep]]</f>
        <v>#DIV/0!</v>
      </c>
      <c r="Z9" s="29" t="e">
        <f>tblExpenses[[#This Row],[Oct]]/tblExpenses[[#Totals],[Oct]]</f>
        <v>#DIV/0!</v>
      </c>
      <c r="AA9" s="29" t="e">
        <f>tblExpenses[[#This Row],[Nov]]/tblExpenses[[#Totals],[Nov]]</f>
        <v>#DIV/0!</v>
      </c>
      <c r="AB9" s="29" t="e">
        <f>tblExpenses[[#This Row],[Dec]]/tblExpenses[[#Totals],[Dec]]</f>
        <v>#DIV/0!</v>
      </c>
      <c r="AC9" s="45" t="e">
        <f>tblExpenses[[#This Row],[Yearly]]/tblExpenses[[#Totals],[Yearly]]</f>
        <v>#DIV/0!</v>
      </c>
    </row>
    <row r="10" spans="1:29" ht="24.95" customHeight="1" x14ac:dyDescent="0.2">
      <c r="A10" s="88" t="s">
        <v>48</v>
      </c>
      <c r="B10" s="16"/>
      <c r="C10" s="46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11">
        <f>SUM(tblExpenses[[#This Row],[Column1]:[Dec]])</f>
        <v>0</v>
      </c>
      <c r="P10" s="12"/>
      <c r="Q10" s="27" t="e">
        <f>tblExpenses[[#This Row],[Column1]]/tblExpenses[[#Totals],[Column1]]</f>
        <v>#DIV/0!</v>
      </c>
      <c r="R10" s="29" t="e">
        <f>tblExpenses[[#This Row],[Feb]]/tblExpenses[[#Totals],[Feb]]</f>
        <v>#DIV/0!</v>
      </c>
      <c r="S10" s="29" t="e">
        <f>tblExpenses[[#This Row],[Mar]]/tblExpenses[[#Totals],[Mar]]</f>
        <v>#DIV/0!</v>
      </c>
      <c r="T10" s="29" t="e">
        <f>tblExpenses[[#This Row],[Apr]]/tblExpenses[[#Totals],[Apr]]</f>
        <v>#DIV/0!</v>
      </c>
      <c r="U10" s="29" t="e">
        <f>tblExpenses[[#This Row],[May]]/tblExpenses[[#Totals],[May]]</f>
        <v>#DIV/0!</v>
      </c>
      <c r="V10" s="29" t="e">
        <f>tblExpenses[[#This Row],[Jun]]/tblExpenses[[#Totals],[Jun]]</f>
        <v>#DIV/0!</v>
      </c>
      <c r="W10" s="29" t="e">
        <f>tblExpenses[[#This Row],[Jul]]/tblExpenses[[#Totals],[Jul]]</f>
        <v>#DIV/0!</v>
      </c>
      <c r="X10" s="29" t="e">
        <f>tblExpenses[[#This Row],[Aug]]/tblExpenses[[#Totals],[Aug]]</f>
        <v>#DIV/0!</v>
      </c>
      <c r="Y10" s="29" t="e">
        <f>tblExpenses[[#This Row],[Sep]]/tblExpenses[[#Totals],[Sep]]</f>
        <v>#DIV/0!</v>
      </c>
      <c r="Z10" s="29" t="e">
        <f>tblExpenses[[#This Row],[Oct]]/tblExpenses[[#Totals],[Oct]]</f>
        <v>#DIV/0!</v>
      </c>
      <c r="AA10" s="29" t="e">
        <f>tblExpenses[[#This Row],[Nov]]/tblExpenses[[#Totals],[Nov]]</f>
        <v>#DIV/0!</v>
      </c>
      <c r="AB10" s="29" t="e">
        <f>tblExpenses[[#This Row],[Dec]]/tblExpenses[[#Totals],[Dec]]</f>
        <v>#DIV/0!</v>
      </c>
      <c r="AC10" s="45" t="e">
        <f>tblExpenses[[#This Row],[Yearly]]/tblExpenses[[#Totals],[Yearly]]</f>
        <v>#DIV/0!</v>
      </c>
    </row>
    <row r="11" spans="1:29" ht="24.95" customHeight="1" x14ac:dyDescent="0.2">
      <c r="A11" s="54"/>
      <c r="B11" s="16"/>
      <c r="C11" s="46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11">
        <f>SUM(tblExpenses[[#This Row],[Column1]:[Dec]])</f>
        <v>0</v>
      </c>
      <c r="P11" s="12"/>
      <c r="Q11" s="27" t="e">
        <f>tblExpenses[[#This Row],[Column1]]/tblExpenses[[#Totals],[Column1]]</f>
        <v>#DIV/0!</v>
      </c>
      <c r="R11" s="29" t="e">
        <f>tblExpenses[[#This Row],[Feb]]/tblExpenses[[#Totals],[Feb]]</f>
        <v>#DIV/0!</v>
      </c>
      <c r="S11" s="29" t="e">
        <f>tblExpenses[[#This Row],[Mar]]/tblExpenses[[#Totals],[Mar]]</f>
        <v>#DIV/0!</v>
      </c>
      <c r="T11" s="29" t="e">
        <f>tblExpenses[[#This Row],[Apr]]/tblExpenses[[#Totals],[Apr]]</f>
        <v>#DIV/0!</v>
      </c>
      <c r="U11" s="29" t="e">
        <f>tblExpenses[[#This Row],[May]]/tblExpenses[[#Totals],[May]]</f>
        <v>#DIV/0!</v>
      </c>
      <c r="V11" s="29" t="e">
        <f>tblExpenses[[#This Row],[Jun]]/tblExpenses[[#Totals],[Jun]]</f>
        <v>#DIV/0!</v>
      </c>
      <c r="W11" s="29" t="e">
        <f>tblExpenses[[#This Row],[Jul]]/tblExpenses[[#Totals],[Jul]]</f>
        <v>#DIV/0!</v>
      </c>
      <c r="X11" s="29" t="e">
        <f>tblExpenses[[#This Row],[Aug]]/tblExpenses[[#Totals],[Aug]]</f>
        <v>#DIV/0!</v>
      </c>
      <c r="Y11" s="29" t="e">
        <f>tblExpenses[[#This Row],[Sep]]/tblExpenses[[#Totals],[Sep]]</f>
        <v>#DIV/0!</v>
      </c>
      <c r="Z11" s="29" t="e">
        <f>tblExpenses[[#This Row],[Oct]]/tblExpenses[[#Totals],[Oct]]</f>
        <v>#DIV/0!</v>
      </c>
      <c r="AA11" s="29" t="e">
        <f>tblExpenses[[#This Row],[Nov]]/tblExpenses[[#Totals],[Nov]]</f>
        <v>#DIV/0!</v>
      </c>
      <c r="AB11" s="29" t="e">
        <f>tblExpenses[[#This Row],[Dec]]/tblExpenses[[#Totals],[Dec]]</f>
        <v>#DIV/0!</v>
      </c>
      <c r="AC11" s="45" t="e">
        <f>tblExpenses[[#This Row],[Yearly]]/tblExpenses[[#Totals],[Yearly]]</f>
        <v>#DIV/0!</v>
      </c>
    </row>
    <row r="12" spans="1:29" ht="24.95" customHeight="1" x14ac:dyDescent="0.2">
      <c r="A12" s="54"/>
      <c r="B12" s="16" t="s">
        <v>35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11">
        <f>SUM(tblExpenses[[#This Row],[Column1]:[Dec]])</f>
        <v>0</v>
      </c>
      <c r="P12" s="44"/>
      <c r="Q12" s="27" t="e">
        <f>tblExpenses[[#This Row],[Column1]]/tblExpenses[[#Totals],[Column1]]</f>
        <v>#DIV/0!</v>
      </c>
      <c r="R12" s="29" t="e">
        <f>tblExpenses[[#This Row],[Feb]]/tblExpenses[[#Totals],[Feb]]</f>
        <v>#DIV/0!</v>
      </c>
      <c r="S12" s="29" t="e">
        <f>tblExpenses[[#This Row],[Mar]]/tblExpenses[[#Totals],[Mar]]</f>
        <v>#DIV/0!</v>
      </c>
      <c r="T12" s="29" t="e">
        <f>tblExpenses[[#This Row],[Apr]]/tblExpenses[[#Totals],[Apr]]</f>
        <v>#DIV/0!</v>
      </c>
      <c r="U12" s="29" t="e">
        <f>tblExpenses[[#This Row],[May]]/tblExpenses[[#Totals],[May]]</f>
        <v>#DIV/0!</v>
      </c>
      <c r="V12" s="29" t="e">
        <f>tblExpenses[[#This Row],[Jun]]/tblExpenses[[#Totals],[Jun]]</f>
        <v>#DIV/0!</v>
      </c>
      <c r="W12" s="29" t="e">
        <f>tblExpenses[[#This Row],[Jul]]/tblExpenses[[#Totals],[Jul]]</f>
        <v>#DIV/0!</v>
      </c>
      <c r="X12" s="29" t="e">
        <f>tblExpenses[[#This Row],[Aug]]/tblExpenses[[#Totals],[Aug]]</f>
        <v>#DIV/0!</v>
      </c>
      <c r="Y12" s="29" t="e">
        <f>tblExpenses[[#This Row],[Sep]]/tblExpenses[[#Totals],[Sep]]</f>
        <v>#DIV/0!</v>
      </c>
      <c r="Z12" s="29" t="e">
        <f>tblExpenses[[#This Row],[Oct]]/tblExpenses[[#Totals],[Oct]]</f>
        <v>#DIV/0!</v>
      </c>
      <c r="AA12" s="29" t="e">
        <f>tblExpenses[[#This Row],[Nov]]/tblExpenses[[#Totals],[Nov]]</f>
        <v>#DIV/0!</v>
      </c>
      <c r="AB12" s="29" t="e">
        <f>tblExpenses[[#This Row],[Dec]]/tblExpenses[[#Totals],[Dec]]</f>
        <v>#DIV/0!</v>
      </c>
      <c r="AC12" s="45" t="e">
        <f>tblExpenses[[#This Row],[Yearly]]/tblExpenses[[#Totals],[Yearly]]</f>
        <v>#DIV/0!</v>
      </c>
    </row>
    <row r="13" spans="1:29" ht="24.95" customHeight="1" x14ac:dyDescent="0.2">
      <c r="A13" s="54"/>
      <c r="B13" s="16" t="s">
        <v>35</v>
      </c>
      <c r="C13" s="43"/>
      <c r="D13" s="43"/>
      <c r="E13" s="43"/>
      <c r="F13" s="43"/>
      <c r="G13" s="43"/>
      <c r="H13" s="43"/>
      <c r="I13" s="43"/>
      <c r="J13" s="47"/>
      <c r="K13" s="43"/>
      <c r="L13" s="43"/>
      <c r="M13" s="43"/>
      <c r="N13" s="43"/>
      <c r="O13" s="11">
        <f>SUM(tblExpenses[[#This Row],[Column1]:[Dec]])</f>
        <v>0</v>
      </c>
      <c r="P13" s="44"/>
      <c r="Q13" s="27" t="e">
        <f>tblExpenses[[#This Row],[Column1]]/tblExpenses[[#Totals],[Column1]]</f>
        <v>#DIV/0!</v>
      </c>
      <c r="R13" s="29" t="e">
        <f>tblExpenses[[#This Row],[Feb]]/tblExpenses[[#Totals],[Feb]]</f>
        <v>#DIV/0!</v>
      </c>
      <c r="S13" s="29" t="e">
        <f>tblExpenses[[#This Row],[Mar]]/tblExpenses[[#Totals],[Mar]]</f>
        <v>#DIV/0!</v>
      </c>
      <c r="T13" s="29" t="e">
        <f>tblExpenses[[#This Row],[Apr]]/tblExpenses[[#Totals],[Apr]]</f>
        <v>#DIV/0!</v>
      </c>
      <c r="U13" s="29" t="e">
        <f>tblExpenses[[#This Row],[May]]/tblExpenses[[#Totals],[May]]</f>
        <v>#DIV/0!</v>
      </c>
      <c r="V13" s="29" t="e">
        <f>tblExpenses[[#This Row],[Jun]]/tblExpenses[[#Totals],[Jun]]</f>
        <v>#DIV/0!</v>
      </c>
      <c r="W13" s="29" t="e">
        <f>tblExpenses[[#This Row],[Jul]]/tblExpenses[[#Totals],[Jul]]</f>
        <v>#DIV/0!</v>
      </c>
      <c r="X13" s="29" t="e">
        <f>tblExpenses[[#This Row],[Aug]]/tblExpenses[[#Totals],[Aug]]</f>
        <v>#DIV/0!</v>
      </c>
      <c r="Y13" s="29" t="e">
        <f>tblExpenses[[#This Row],[Sep]]/tblExpenses[[#Totals],[Sep]]</f>
        <v>#DIV/0!</v>
      </c>
      <c r="Z13" s="29" t="e">
        <f>tblExpenses[[#This Row],[Oct]]/tblExpenses[[#Totals],[Oct]]</f>
        <v>#DIV/0!</v>
      </c>
      <c r="AA13" s="29" t="e">
        <f>tblExpenses[[#This Row],[Nov]]/tblExpenses[[#Totals],[Nov]]</f>
        <v>#DIV/0!</v>
      </c>
      <c r="AB13" s="29" t="e">
        <f>tblExpenses[[#This Row],[Dec]]/tblExpenses[[#Totals],[Dec]]</f>
        <v>#DIV/0!</v>
      </c>
      <c r="AC13" s="45" t="e">
        <f>tblExpenses[[#This Row],[Yearly]]/tblExpenses[[#Totals],[Yearly]]</f>
        <v>#DIV/0!</v>
      </c>
    </row>
    <row r="14" spans="1:29" ht="24.95" customHeight="1" x14ac:dyDescent="0.2">
      <c r="A14" s="54"/>
      <c r="B14" s="16"/>
      <c r="C14" s="43"/>
      <c r="D14" s="43"/>
      <c r="E14" s="43"/>
      <c r="F14" s="43"/>
      <c r="G14" s="43"/>
      <c r="H14" s="43"/>
      <c r="I14" s="43"/>
      <c r="J14" s="47"/>
      <c r="K14" s="43"/>
      <c r="L14" s="43"/>
      <c r="M14" s="43"/>
      <c r="N14" s="43"/>
      <c r="O14" s="11">
        <f>SUM(tblExpenses[[#This Row],[Column1]:[Dec]])</f>
        <v>0</v>
      </c>
      <c r="P14" s="12"/>
      <c r="Q14" s="27" t="e">
        <f>tblExpenses[[#This Row],[Column1]]/tblExpenses[[#Totals],[Column1]]</f>
        <v>#DIV/0!</v>
      </c>
      <c r="R14" s="29" t="e">
        <f>tblExpenses[[#This Row],[Feb]]/tblExpenses[[#Totals],[Feb]]</f>
        <v>#DIV/0!</v>
      </c>
      <c r="S14" s="29" t="e">
        <f>tblExpenses[[#This Row],[Mar]]/tblExpenses[[#Totals],[Mar]]</f>
        <v>#DIV/0!</v>
      </c>
      <c r="T14" s="29" t="e">
        <f>tblExpenses[[#This Row],[Apr]]/tblExpenses[[#Totals],[Apr]]</f>
        <v>#DIV/0!</v>
      </c>
      <c r="U14" s="29" t="e">
        <f>tblExpenses[[#This Row],[May]]/tblExpenses[[#Totals],[May]]</f>
        <v>#DIV/0!</v>
      </c>
      <c r="V14" s="29" t="e">
        <f>tblExpenses[[#This Row],[Jun]]/tblExpenses[[#Totals],[Jun]]</f>
        <v>#DIV/0!</v>
      </c>
      <c r="W14" s="29" t="e">
        <f>tblExpenses[[#This Row],[Jul]]/tblExpenses[[#Totals],[Jul]]</f>
        <v>#DIV/0!</v>
      </c>
      <c r="X14" s="29" t="e">
        <f>tblExpenses[[#This Row],[Aug]]/tblExpenses[[#Totals],[Aug]]</f>
        <v>#DIV/0!</v>
      </c>
      <c r="Y14" s="29" t="e">
        <f>tblExpenses[[#This Row],[Sep]]/tblExpenses[[#Totals],[Sep]]</f>
        <v>#DIV/0!</v>
      </c>
      <c r="Z14" s="29" t="e">
        <f>tblExpenses[[#This Row],[Oct]]/tblExpenses[[#Totals],[Oct]]</f>
        <v>#DIV/0!</v>
      </c>
      <c r="AA14" s="29" t="e">
        <f>tblExpenses[[#This Row],[Nov]]/tblExpenses[[#Totals],[Nov]]</f>
        <v>#DIV/0!</v>
      </c>
      <c r="AB14" s="29" t="e">
        <f>tblExpenses[[#This Row],[Dec]]/tblExpenses[[#Totals],[Dec]]</f>
        <v>#DIV/0!</v>
      </c>
      <c r="AC14" s="45" t="e">
        <f>tblExpenses[[#This Row],[Yearly]]/tblExpenses[[#Totals],[Yearly]]</f>
        <v>#DIV/0!</v>
      </c>
    </row>
    <row r="15" spans="1:29" ht="24.95" customHeight="1" x14ac:dyDescent="0.2">
      <c r="A15" s="54"/>
      <c r="B15" s="16" t="s">
        <v>35</v>
      </c>
      <c r="C15" s="48"/>
      <c r="D15" s="48"/>
      <c r="E15" s="48"/>
      <c r="F15" s="48"/>
      <c r="G15" s="48"/>
      <c r="H15" s="48"/>
      <c r="I15" s="48"/>
      <c r="J15" s="49"/>
      <c r="K15" s="48"/>
      <c r="L15" s="48"/>
      <c r="M15" s="48"/>
      <c r="N15" s="48"/>
      <c r="O15" s="14">
        <f>SUM(tblExpenses[[#This Row],[Column1]:[Dec]])</f>
        <v>0</v>
      </c>
      <c r="P15" s="44"/>
      <c r="Q15" s="27" t="e">
        <f>tblExpenses[[#This Row],[Column1]]/tblExpenses[[#Totals],[Column1]]</f>
        <v>#DIV/0!</v>
      </c>
      <c r="R15" s="29" t="e">
        <f>tblExpenses[[#This Row],[Feb]]/tblExpenses[[#Totals],[Feb]]</f>
        <v>#DIV/0!</v>
      </c>
      <c r="S15" s="29" t="e">
        <f>tblExpenses[[#This Row],[Mar]]/tblExpenses[[#Totals],[Mar]]</f>
        <v>#DIV/0!</v>
      </c>
      <c r="T15" s="29" t="e">
        <f>tblExpenses[[#This Row],[Apr]]/tblExpenses[[#Totals],[Apr]]</f>
        <v>#DIV/0!</v>
      </c>
      <c r="U15" s="29" t="e">
        <f>tblExpenses[[#This Row],[May]]/tblExpenses[[#Totals],[May]]</f>
        <v>#DIV/0!</v>
      </c>
      <c r="V15" s="29" t="e">
        <f>tblExpenses[[#This Row],[Jun]]/tblExpenses[[#Totals],[Jun]]</f>
        <v>#DIV/0!</v>
      </c>
      <c r="W15" s="29" t="e">
        <f>tblExpenses[[#This Row],[Jul]]/tblExpenses[[#Totals],[Jul]]</f>
        <v>#DIV/0!</v>
      </c>
      <c r="X15" s="29" t="e">
        <f>tblExpenses[[#This Row],[Aug]]/tblExpenses[[#Totals],[Aug]]</f>
        <v>#DIV/0!</v>
      </c>
      <c r="Y15" s="29" t="e">
        <f>tblExpenses[[#This Row],[Sep]]/tblExpenses[[#Totals],[Sep]]</f>
        <v>#DIV/0!</v>
      </c>
      <c r="Z15" s="29" t="e">
        <f>tblExpenses[[#This Row],[Oct]]/tblExpenses[[#Totals],[Oct]]</f>
        <v>#DIV/0!</v>
      </c>
      <c r="AA15" s="29" t="e">
        <f>tblExpenses[[#This Row],[Nov]]/tblExpenses[[#Totals],[Nov]]</f>
        <v>#DIV/0!</v>
      </c>
      <c r="AB15" s="29" t="e">
        <f>tblExpenses[[#This Row],[Dec]]/tblExpenses[[#Totals],[Dec]]</f>
        <v>#DIV/0!</v>
      </c>
      <c r="AC15" s="45" t="e">
        <f>tblExpenses[[#This Row],[Yearly]]/tblExpenses[[#Totals],[Yearly]]</f>
        <v>#DIV/0!</v>
      </c>
    </row>
    <row r="16" spans="1:29" ht="24.95" customHeight="1" x14ac:dyDescent="0.2">
      <c r="A16" s="54"/>
      <c r="B16" s="16" t="s">
        <v>35</v>
      </c>
      <c r="C16" s="48"/>
      <c r="D16" s="48"/>
      <c r="E16" s="48"/>
      <c r="F16" s="48"/>
      <c r="G16" s="48"/>
      <c r="H16" s="48"/>
      <c r="I16" s="48"/>
      <c r="J16" s="49"/>
      <c r="K16" s="48"/>
      <c r="L16" s="48"/>
      <c r="M16" s="48"/>
      <c r="N16" s="48"/>
      <c r="O16" s="14">
        <f>SUM(tblExpenses[[#This Row],[Column1]:[Dec]])</f>
        <v>0</v>
      </c>
      <c r="P16" s="44"/>
      <c r="Q16" s="27" t="e">
        <f>tblExpenses[[#This Row],[Column1]]/tblExpenses[[#Totals],[Column1]]</f>
        <v>#DIV/0!</v>
      </c>
      <c r="R16" s="29" t="e">
        <f>tblExpenses[[#This Row],[Feb]]/tblExpenses[[#Totals],[Feb]]</f>
        <v>#DIV/0!</v>
      </c>
      <c r="S16" s="29" t="e">
        <f>tblExpenses[[#This Row],[Mar]]/tblExpenses[[#Totals],[Mar]]</f>
        <v>#DIV/0!</v>
      </c>
      <c r="T16" s="29" t="e">
        <f>tblExpenses[[#This Row],[Apr]]/tblExpenses[[#Totals],[Apr]]</f>
        <v>#DIV/0!</v>
      </c>
      <c r="U16" s="29" t="e">
        <f>tblExpenses[[#This Row],[May]]/tblExpenses[[#Totals],[May]]</f>
        <v>#DIV/0!</v>
      </c>
      <c r="V16" s="29" t="e">
        <f>tblExpenses[[#This Row],[Jun]]/tblExpenses[[#Totals],[Jun]]</f>
        <v>#DIV/0!</v>
      </c>
      <c r="W16" s="29" t="e">
        <f>tblExpenses[[#This Row],[Jul]]/tblExpenses[[#Totals],[Jul]]</f>
        <v>#DIV/0!</v>
      </c>
      <c r="X16" s="29" t="e">
        <f>tblExpenses[[#This Row],[Aug]]/tblExpenses[[#Totals],[Aug]]</f>
        <v>#DIV/0!</v>
      </c>
      <c r="Y16" s="29" t="e">
        <f>tblExpenses[[#This Row],[Sep]]/tblExpenses[[#Totals],[Sep]]</f>
        <v>#DIV/0!</v>
      </c>
      <c r="Z16" s="29" t="e">
        <f>tblExpenses[[#This Row],[Oct]]/tblExpenses[[#Totals],[Oct]]</f>
        <v>#DIV/0!</v>
      </c>
      <c r="AA16" s="29" t="e">
        <f>tblExpenses[[#This Row],[Nov]]/tblExpenses[[#Totals],[Nov]]</f>
        <v>#DIV/0!</v>
      </c>
      <c r="AB16" s="29" t="e">
        <f>tblExpenses[[#This Row],[Dec]]/tblExpenses[[#Totals],[Dec]]</f>
        <v>#DIV/0!</v>
      </c>
      <c r="AC16" s="45" t="e">
        <f>tblExpenses[[#This Row],[Yearly]]/tblExpenses[[#Totals],[Yearly]]</f>
        <v>#DIV/0!</v>
      </c>
    </row>
    <row r="17" spans="1:29" ht="24.95" customHeight="1" x14ac:dyDescent="0.2">
      <c r="A17" s="40"/>
      <c r="B17" s="16" t="s">
        <v>35</v>
      </c>
      <c r="C17" s="48"/>
      <c r="D17" s="48"/>
      <c r="E17" s="48"/>
      <c r="F17" s="48"/>
      <c r="G17" s="48"/>
      <c r="H17" s="48"/>
      <c r="I17" s="48"/>
      <c r="J17" s="49"/>
      <c r="K17" s="48"/>
      <c r="L17" s="48"/>
      <c r="M17" s="48"/>
      <c r="N17" s="48"/>
      <c r="O17" s="14">
        <f>SUM(tblExpenses[[#This Row],[Column1]:[Dec]])</f>
        <v>0</v>
      </c>
      <c r="P17" s="44"/>
      <c r="Q17" s="27" t="e">
        <f>tblExpenses[[#This Row],[Column1]]/tblExpenses[[#Totals],[Column1]]</f>
        <v>#DIV/0!</v>
      </c>
      <c r="R17" s="29" t="e">
        <f>tblExpenses[[#This Row],[Feb]]/tblExpenses[[#Totals],[Feb]]</f>
        <v>#DIV/0!</v>
      </c>
      <c r="S17" s="29" t="e">
        <f>tblExpenses[[#This Row],[Mar]]/tblExpenses[[#Totals],[Mar]]</f>
        <v>#DIV/0!</v>
      </c>
      <c r="T17" s="29" t="e">
        <f>tblExpenses[[#This Row],[Apr]]/tblExpenses[[#Totals],[Apr]]</f>
        <v>#DIV/0!</v>
      </c>
      <c r="U17" s="29" t="e">
        <f>tblExpenses[[#This Row],[May]]/tblExpenses[[#Totals],[May]]</f>
        <v>#DIV/0!</v>
      </c>
      <c r="V17" s="29" t="e">
        <f>tblExpenses[[#This Row],[Jun]]/tblExpenses[[#Totals],[Jun]]</f>
        <v>#DIV/0!</v>
      </c>
      <c r="W17" s="29" t="e">
        <f>tblExpenses[[#This Row],[Jul]]/tblExpenses[[#Totals],[Jul]]</f>
        <v>#DIV/0!</v>
      </c>
      <c r="X17" s="29" t="e">
        <f>tblExpenses[[#This Row],[Aug]]/tblExpenses[[#Totals],[Aug]]</f>
        <v>#DIV/0!</v>
      </c>
      <c r="Y17" s="29" t="e">
        <f>tblExpenses[[#This Row],[Sep]]/tblExpenses[[#Totals],[Sep]]</f>
        <v>#DIV/0!</v>
      </c>
      <c r="Z17" s="29" t="e">
        <f>tblExpenses[[#This Row],[Oct]]/tblExpenses[[#Totals],[Oct]]</f>
        <v>#DIV/0!</v>
      </c>
      <c r="AA17" s="29" t="e">
        <f>tblExpenses[[#This Row],[Nov]]/tblExpenses[[#Totals],[Nov]]</f>
        <v>#DIV/0!</v>
      </c>
      <c r="AB17" s="29" t="e">
        <f>tblExpenses[[#This Row],[Dec]]/tblExpenses[[#Totals],[Dec]]</f>
        <v>#DIV/0!</v>
      </c>
      <c r="AC17" s="45" t="e">
        <f>tblExpenses[[#This Row],[Yearly]]/tblExpenses[[#Totals],[Yearly]]</f>
        <v>#DIV/0!</v>
      </c>
    </row>
    <row r="18" spans="1:29" ht="24.95" customHeight="1" x14ac:dyDescent="0.2">
      <c r="A18" s="40"/>
      <c r="B18" s="16" t="s">
        <v>35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14">
        <f>SUM(tblExpenses[[#This Row],[Column1]:[Dec]])</f>
        <v>0</v>
      </c>
      <c r="P18" s="44"/>
      <c r="Q18" s="27" t="e">
        <f>tblExpenses[[#This Row],[Column1]]/tblExpenses[[#Totals],[Column1]]</f>
        <v>#DIV/0!</v>
      </c>
      <c r="R18" s="29" t="e">
        <f>tblExpenses[[#This Row],[Feb]]/tblExpenses[[#Totals],[Feb]]</f>
        <v>#DIV/0!</v>
      </c>
      <c r="S18" s="29" t="e">
        <f>tblExpenses[[#This Row],[Mar]]/tblExpenses[[#Totals],[Mar]]</f>
        <v>#DIV/0!</v>
      </c>
      <c r="T18" s="29" t="e">
        <f>tblExpenses[[#This Row],[Apr]]/tblExpenses[[#Totals],[Apr]]</f>
        <v>#DIV/0!</v>
      </c>
      <c r="U18" s="29" t="e">
        <f>tblExpenses[[#This Row],[May]]/tblExpenses[[#Totals],[May]]</f>
        <v>#DIV/0!</v>
      </c>
      <c r="V18" s="29" t="e">
        <f>tblExpenses[[#This Row],[Jun]]/tblExpenses[[#Totals],[Jun]]</f>
        <v>#DIV/0!</v>
      </c>
      <c r="W18" s="29" t="e">
        <f>tblExpenses[[#This Row],[Jul]]/tblExpenses[[#Totals],[Jul]]</f>
        <v>#DIV/0!</v>
      </c>
      <c r="X18" s="29" t="e">
        <f>tblExpenses[[#This Row],[Aug]]/tblExpenses[[#Totals],[Aug]]</f>
        <v>#DIV/0!</v>
      </c>
      <c r="Y18" s="29" t="e">
        <f>tblExpenses[[#This Row],[Sep]]/tblExpenses[[#Totals],[Sep]]</f>
        <v>#DIV/0!</v>
      </c>
      <c r="Z18" s="29" t="e">
        <f>tblExpenses[[#This Row],[Oct]]/tblExpenses[[#Totals],[Oct]]</f>
        <v>#DIV/0!</v>
      </c>
      <c r="AA18" s="29" t="e">
        <f>tblExpenses[[#This Row],[Nov]]/tblExpenses[[#Totals],[Nov]]</f>
        <v>#DIV/0!</v>
      </c>
      <c r="AB18" s="29" t="e">
        <f>tblExpenses[[#This Row],[Dec]]/tblExpenses[[#Totals],[Dec]]</f>
        <v>#DIV/0!</v>
      </c>
      <c r="AC18" s="45" t="e">
        <f>tblExpenses[[#This Row],[Yearly]]/tblExpenses[[#Totals],[Yearly]]</f>
        <v>#DIV/0!</v>
      </c>
    </row>
    <row r="19" spans="1:29" ht="24.95" customHeight="1" x14ac:dyDescent="0.2">
      <c r="A19" s="89"/>
      <c r="B19" s="16" t="s">
        <v>35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14">
        <f>SUM(tblExpenses[[#This Row],[Column1]:[Dec]])</f>
        <v>0</v>
      </c>
      <c r="P19" s="44"/>
      <c r="Q19" s="27" t="e">
        <f>tblExpenses[[#This Row],[Column1]]/tblExpenses[[#Totals],[Column1]]</f>
        <v>#DIV/0!</v>
      </c>
      <c r="R19" s="29" t="e">
        <f>tblExpenses[[#This Row],[Feb]]/tblExpenses[[#Totals],[Feb]]</f>
        <v>#DIV/0!</v>
      </c>
      <c r="S19" s="29" t="e">
        <f>tblExpenses[[#This Row],[Mar]]/tblExpenses[[#Totals],[Mar]]</f>
        <v>#DIV/0!</v>
      </c>
      <c r="T19" s="29" t="e">
        <f>tblExpenses[[#This Row],[Apr]]/tblExpenses[[#Totals],[Apr]]</f>
        <v>#DIV/0!</v>
      </c>
      <c r="U19" s="29" t="e">
        <f>tblExpenses[[#This Row],[May]]/tblExpenses[[#Totals],[May]]</f>
        <v>#DIV/0!</v>
      </c>
      <c r="V19" s="29" t="e">
        <f>tblExpenses[[#This Row],[Jun]]/tblExpenses[[#Totals],[Jun]]</f>
        <v>#DIV/0!</v>
      </c>
      <c r="W19" s="29" t="e">
        <f>tblExpenses[[#This Row],[Jul]]/tblExpenses[[#Totals],[Jul]]</f>
        <v>#DIV/0!</v>
      </c>
      <c r="X19" s="29" t="e">
        <f>tblExpenses[[#This Row],[Aug]]/tblExpenses[[#Totals],[Aug]]</f>
        <v>#DIV/0!</v>
      </c>
      <c r="Y19" s="29" t="e">
        <f>tblExpenses[[#This Row],[Sep]]/tblExpenses[[#Totals],[Sep]]</f>
        <v>#DIV/0!</v>
      </c>
      <c r="Z19" s="29" t="e">
        <f>tblExpenses[[#This Row],[Oct]]/tblExpenses[[#Totals],[Oct]]</f>
        <v>#DIV/0!</v>
      </c>
      <c r="AA19" s="29" t="e">
        <f>tblExpenses[[#This Row],[Nov]]/tblExpenses[[#Totals],[Nov]]</f>
        <v>#DIV/0!</v>
      </c>
      <c r="AB19" s="29" t="e">
        <f>tblExpenses[[#This Row],[Dec]]/tblExpenses[[#Totals],[Dec]]</f>
        <v>#DIV/0!</v>
      </c>
      <c r="AC19" s="45" t="e">
        <f>tblExpenses[[#This Row],[Yearly]]/tblExpenses[[#Totals],[Yearly]]</f>
        <v>#DIV/0!</v>
      </c>
    </row>
    <row r="20" spans="1:29" ht="24.95" customHeight="1" x14ac:dyDescent="0.2">
      <c r="A20" s="89"/>
      <c r="B20" s="16"/>
      <c r="C20" s="43"/>
      <c r="D20" s="43"/>
      <c r="E20" s="43"/>
      <c r="F20" s="43"/>
      <c r="G20" s="43"/>
      <c r="H20" s="43"/>
      <c r="I20" s="43"/>
      <c r="J20" s="47"/>
      <c r="K20" s="43"/>
      <c r="L20" s="43"/>
      <c r="M20" s="43"/>
      <c r="N20" s="43"/>
      <c r="O20" s="11">
        <f>SUM(tblExpenses[[#This Row],[Column1]:[Dec]])</f>
        <v>0</v>
      </c>
      <c r="P20" s="44"/>
      <c r="Q20" s="27" t="e">
        <f>tblExpenses[[#This Row],[Column1]]/tblExpenses[[#Totals],[Column1]]</f>
        <v>#DIV/0!</v>
      </c>
      <c r="R20" s="29" t="e">
        <f>tblExpenses[[#This Row],[Feb]]/tblExpenses[[#Totals],[Feb]]</f>
        <v>#DIV/0!</v>
      </c>
      <c r="S20" s="29" t="e">
        <f>tblExpenses[[#This Row],[Mar]]/tblExpenses[[#Totals],[Mar]]</f>
        <v>#DIV/0!</v>
      </c>
      <c r="T20" s="29" t="e">
        <f>tblExpenses[[#This Row],[Apr]]/tblExpenses[[#Totals],[Apr]]</f>
        <v>#DIV/0!</v>
      </c>
      <c r="U20" s="29" t="e">
        <f>tblExpenses[[#This Row],[May]]/tblExpenses[[#Totals],[May]]</f>
        <v>#DIV/0!</v>
      </c>
      <c r="V20" s="29" t="e">
        <f>tblExpenses[[#This Row],[Jun]]/tblExpenses[[#Totals],[Jun]]</f>
        <v>#DIV/0!</v>
      </c>
      <c r="W20" s="29" t="e">
        <f>tblExpenses[[#This Row],[Jul]]/tblExpenses[[#Totals],[Jul]]</f>
        <v>#DIV/0!</v>
      </c>
      <c r="X20" s="29" t="e">
        <f>tblExpenses[[#This Row],[Aug]]/tblExpenses[[#Totals],[Aug]]</f>
        <v>#DIV/0!</v>
      </c>
      <c r="Y20" s="29" t="e">
        <f>tblExpenses[[#This Row],[Sep]]/tblExpenses[[#Totals],[Sep]]</f>
        <v>#DIV/0!</v>
      </c>
      <c r="Z20" s="29" t="e">
        <f>tblExpenses[[#This Row],[Oct]]/tblExpenses[[#Totals],[Oct]]</f>
        <v>#DIV/0!</v>
      </c>
      <c r="AA20" s="29" t="e">
        <f>tblExpenses[[#This Row],[Nov]]/tblExpenses[[#Totals],[Nov]]</f>
        <v>#DIV/0!</v>
      </c>
      <c r="AB20" s="29" t="e">
        <f>tblExpenses[[#This Row],[Dec]]/tblExpenses[[#Totals],[Dec]]</f>
        <v>#DIV/0!</v>
      </c>
      <c r="AC20" s="45" t="e">
        <f>tblExpenses[[#This Row],[Yearly]]/tblExpenses[[#Totals],[Yearly]]</f>
        <v>#DIV/0!</v>
      </c>
    </row>
    <row r="21" spans="1:29" ht="24.95" customHeight="1" x14ac:dyDescent="0.2">
      <c r="A21" s="89"/>
      <c r="B21" s="16" t="s">
        <v>35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14">
        <f>SUM(tblExpenses[[#This Row],[Column1]:[Dec]])</f>
        <v>0</v>
      </c>
      <c r="P21" s="44"/>
      <c r="Q21" s="27" t="e">
        <f>tblExpenses[[#This Row],[Column1]]/tblExpenses[[#Totals],[Column1]]</f>
        <v>#DIV/0!</v>
      </c>
      <c r="R21" s="29" t="e">
        <f>tblExpenses[[#This Row],[Feb]]/tblExpenses[[#Totals],[Feb]]</f>
        <v>#DIV/0!</v>
      </c>
      <c r="S21" s="29" t="e">
        <f>tblExpenses[[#This Row],[Mar]]/tblExpenses[[#Totals],[Mar]]</f>
        <v>#DIV/0!</v>
      </c>
      <c r="T21" s="29" t="e">
        <f>tblExpenses[[#This Row],[Apr]]/tblExpenses[[#Totals],[Apr]]</f>
        <v>#DIV/0!</v>
      </c>
      <c r="U21" s="29" t="e">
        <f>tblExpenses[[#This Row],[May]]/tblExpenses[[#Totals],[May]]</f>
        <v>#DIV/0!</v>
      </c>
      <c r="V21" s="29" t="e">
        <f>tblExpenses[[#This Row],[Jun]]/tblExpenses[[#Totals],[Jun]]</f>
        <v>#DIV/0!</v>
      </c>
      <c r="W21" s="29" t="e">
        <f>tblExpenses[[#This Row],[Jul]]/tblExpenses[[#Totals],[Jul]]</f>
        <v>#DIV/0!</v>
      </c>
      <c r="X21" s="29" t="e">
        <f>tblExpenses[[#This Row],[Aug]]/tblExpenses[[#Totals],[Aug]]</f>
        <v>#DIV/0!</v>
      </c>
      <c r="Y21" s="29" t="e">
        <f>tblExpenses[[#This Row],[Sep]]/tblExpenses[[#Totals],[Sep]]</f>
        <v>#DIV/0!</v>
      </c>
      <c r="Z21" s="29" t="e">
        <f>tblExpenses[[#This Row],[Oct]]/tblExpenses[[#Totals],[Oct]]</f>
        <v>#DIV/0!</v>
      </c>
      <c r="AA21" s="29" t="e">
        <f>tblExpenses[[#This Row],[Nov]]/tblExpenses[[#Totals],[Nov]]</f>
        <v>#DIV/0!</v>
      </c>
      <c r="AB21" s="29" t="e">
        <f>tblExpenses[[#This Row],[Dec]]/tblExpenses[[#Totals],[Dec]]</f>
        <v>#DIV/0!</v>
      </c>
      <c r="AC21" s="45" t="e">
        <f>tblExpenses[[#This Row],[Yearly]]/tblExpenses[[#Totals],[Yearly]]</f>
        <v>#DIV/0!</v>
      </c>
    </row>
    <row r="22" spans="1:29" ht="24.95" customHeight="1" x14ac:dyDescent="0.2">
      <c r="A22" s="89"/>
      <c r="B22" s="16" t="s">
        <v>35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14">
        <f>SUM(tblExpenses[[#This Row],[Column1]:[Dec]])</f>
        <v>0</v>
      </c>
      <c r="P22" s="44"/>
      <c r="Q22" s="27" t="e">
        <f>tblExpenses[[#This Row],[Column1]]/tblExpenses[[#Totals],[Column1]]</f>
        <v>#DIV/0!</v>
      </c>
      <c r="R22" s="29" t="e">
        <f>tblExpenses[[#This Row],[Feb]]/tblExpenses[[#Totals],[Feb]]</f>
        <v>#DIV/0!</v>
      </c>
      <c r="S22" s="29" t="e">
        <f>tblExpenses[[#This Row],[Mar]]/tblExpenses[[#Totals],[Mar]]</f>
        <v>#DIV/0!</v>
      </c>
      <c r="T22" s="29" t="e">
        <f>tblExpenses[[#This Row],[Apr]]/tblExpenses[[#Totals],[Apr]]</f>
        <v>#DIV/0!</v>
      </c>
      <c r="U22" s="29" t="e">
        <f>tblExpenses[[#This Row],[May]]/tblExpenses[[#Totals],[May]]</f>
        <v>#DIV/0!</v>
      </c>
      <c r="V22" s="29" t="e">
        <f>tblExpenses[[#This Row],[Jun]]/tblExpenses[[#Totals],[Jun]]</f>
        <v>#DIV/0!</v>
      </c>
      <c r="W22" s="29" t="e">
        <f>tblExpenses[[#This Row],[Jul]]/tblExpenses[[#Totals],[Jul]]</f>
        <v>#DIV/0!</v>
      </c>
      <c r="X22" s="29" t="e">
        <f>tblExpenses[[#This Row],[Aug]]/tblExpenses[[#Totals],[Aug]]</f>
        <v>#DIV/0!</v>
      </c>
      <c r="Y22" s="29" t="e">
        <f>tblExpenses[[#This Row],[Sep]]/tblExpenses[[#Totals],[Sep]]</f>
        <v>#DIV/0!</v>
      </c>
      <c r="Z22" s="29" t="e">
        <f>tblExpenses[[#This Row],[Oct]]/tblExpenses[[#Totals],[Oct]]</f>
        <v>#DIV/0!</v>
      </c>
      <c r="AA22" s="29" t="e">
        <f>tblExpenses[[#This Row],[Nov]]/tblExpenses[[#Totals],[Nov]]</f>
        <v>#DIV/0!</v>
      </c>
      <c r="AB22" s="29" t="e">
        <f>tblExpenses[[#This Row],[Dec]]/tblExpenses[[#Totals],[Dec]]</f>
        <v>#DIV/0!</v>
      </c>
      <c r="AC22" s="45" t="e">
        <f>tblExpenses[[#This Row],[Yearly]]/tblExpenses[[#Totals],[Yearly]]</f>
        <v>#DIV/0!</v>
      </c>
    </row>
    <row r="23" spans="1:29" ht="24.95" customHeight="1" x14ac:dyDescent="0.2">
      <c r="A23" s="89"/>
      <c r="B23" s="16" t="s">
        <v>35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14">
        <f>SUM(tblExpenses[[#This Row],[Column1]:[Dec]])</f>
        <v>0</v>
      </c>
      <c r="P23" s="44"/>
      <c r="Q23" s="27" t="e">
        <f>tblExpenses[[#This Row],[Column1]]/tblExpenses[[#Totals],[Column1]]</f>
        <v>#DIV/0!</v>
      </c>
      <c r="R23" s="29" t="e">
        <f>tblExpenses[[#This Row],[Feb]]/tblExpenses[[#Totals],[Feb]]</f>
        <v>#DIV/0!</v>
      </c>
      <c r="S23" s="29" t="e">
        <f>tblExpenses[[#This Row],[Mar]]/tblExpenses[[#Totals],[Mar]]</f>
        <v>#DIV/0!</v>
      </c>
      <c r="T23" s="29" t="e">
        <f>tblExpenses[[#This Row],[Apr]]/tblExpenses[[#Totals],[Apr]]</f>
        <v>#DIV/0!</v>
      </c>
      <c r="U23" s="29" t="e">
        <f>tblExpenses[[#This Row],[May]]/tblExpenses[[#Totals],[May]]</f>
        <v>#DIV/0!</v>
      </c>
      <c r="V23" s="29" t="e">
        <f>tblExpenses[[#This Row],[Jun]]/tblExpenses[[#Totals],[Jun]]</f>
        <v>#DIV/0!</v>
      </c>
      <c r="W23" s="29" t="e">
        <f>tblExpenses[[#This Row],[Jul]]/tblExpenses[[#Totals],[Jul]]</f>
        <v>#DIV/0!</v>
      </c>
      <c r="X23" s="29" t="e">
        <f>tblExpenses[[#This Row],[Aug]]/tblExpenses[[#Totals],[Aug]]</f>
        <v>#DIV/0!</v>
      </c>
      <c r="Y23" s="29" t="e">
        <f>tblExpenses[[#This Row],[Sep]]/tblExpenses[[#Totals],[Sep]]</f>
        <v>#DIV/0!</v>
      </c>
      <c r="Z23" s="29" t="e">
        <f>tblExpenses[[#This Row],[Oct]]/tblExpenses[[#Totals],[Oct]]</f>
        <v>#DIV/0!</v>
      </c>
      <c r="AA23" s="29" t="e">
        <f>tblExpenses[[#This Row],[Nov]]/tblExpenses[[#Totals],[Nov]]</f>
        <v>#DIV/0!</v>
      </c>
      <c r="AB23" s="29" t="e">
        <f>tblExpenses[[#This Row],[Dec]]/tblExpenses[[#Totals],[Dec]]</f>
        <v>#DIV/0!</v>
      </c>
      <c r="AC23" s="45" t="e">
        <f>tblExpenses[[#This Row],[Yearly]]/tblExpenses[[#Totals],[Yearly]]</f>
        <v>#DIV/0!</v>
      </c>
    </row>
    <row r="24" spans="1:29" ht="24.95" customHeight="1" x14ac:dyDescent="0.2">
      <c r="A24" s="89"/>
      <c r="B24" s="16" t="s">
        <v>35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14">
        <f>SUM(tblExpenses[[#This Row],[Column1]:[Dec]])</f>
        <v>0</v>
      </c>
      <c r="P24" s="44"/>
      <c r="Q24" s="27" t="e">
        <f>tblExpenses[[#This Row],[Column1]]/tblExpenses[[#Totals],[Column1]]</f>
        <v>#DIV/0!</v>
      </c>
      <c r="R24" s="29" t="e">
        <f>tblExpenses[[#This Row],[Feb]]/tblExpenses[[#Totals],[Feb]]</f>
        <v>#DIV/0!</v>
      </c>
      <c r="S24" s="29" t="e">
        <f>tblExpenses[[#This Row],[Mar]]/tblExpenses[[#Totals],[Mar]]</f>
        <v>#DIV/0!</v>
      </c>
      <c r="T24" s="29" t="e">
        <f>tblExpenses[[#This Row],[Apr]]/tblExpenses[[#Totals],[Apr]]</f>
        <v>#DIV/0!</v>
      </c>
      <c r="U24" s="29" t="e">
        <f>tblExpenses[[#This Row],[May]]/tblExpenses[[#Totals],[May]]</f>
        <v>#DIV/0!</v>
      </c>
      <c r="V24" s="29" t="e">
        <f>tblExpenses[[#This Row],[Jun]]/tblExpenses[[#Totals],[Jun]]</f>
        <v>#DIV/0!</v>
      </c>
      <c r="W24" s="29" t="e">
        <f>tblExpenses[[#This Row],[Jul]]/tblExpenses[[#Totals],[Jul]]</f>
        <v>#DIV/0!</v>
      </c>
      <c r="X24" s="29" t="e">
        <f>tblExpenses[[#This Row],[Aug]]/tblExpenses[[#Totals],[Aug]]</f>
        <v>#DIV/0!</v>
      </c>
      <c r="Y24" s="29" t="e">
        <f>tblExpenses[[#This Row],[Sep]]/tblExpenses[[#Totals],[Sep]]</f>
        <v>#DIV/0!</v>
      </c>
      <c r="Z24" s="29" t="e">
        <f>tblExpenses[[#This Row],[Oct]]/tblExpenses[[#Totals],[Oct]]</f>
        <v>#DIV/0!</v>
      </c>
      <c r="AA24" s="29" t="e">
        <f>tblExpenses[[#This Row],[Nov]]/tblExpenses[[#Totals],[Nov]]</f>
        <v>#DIV/0!</v>
      </c>
      <c r="AB24" s="29" t="e">
        <f>tblExpenses[[#This Row],[Dec]]/tblExpenses[[#Totals],[Dec]]</f>
        <v>#DIV/0!</v>
      </c>
      <c r="AC24" s="45" t="e">
        <f>tblExpenses[[#This Row],[Yearly]]/tblExpenses[[#Totals],[Yearly]]</f>
        <v>#DIV/0!</v>
      </c>
    </row>
    <row r="25" spans="1:29" ht="24.95" customHeight="1" x14ac:dyDescent="0.2">
      <c r="A25" s="89"/>
      <c r="B25" s="16" t="s">
        <v>35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14">
        <f>SUM(tblExpenses[[#This Row],[Column1]:[Dec]])</f>
        <v>0</v>
      </c>
      <c r="P25" s="44"/>
      <c r="Q25" s="27" t="e">
        <f>tblExpenses[[#This Row],[Column1]]/tblExpenses[[#Totals],[Column1]]</f>
        <v>#DIV/0!</v>
      </c>
      <c r="R25" s="29" t="e">
        <f>tblExpenses[[#This Row],[Feb]]/tblExpenses[[#Totals],[Feb]]</f>
        <v>#DIV/0!</v>
      </c>
      <c r="S25" s="29" t="e">
        <f>tblExpenses[[#This Row],[Mar]]/tblExpenses[[#Totals],[Mar]]</f>
        <v>#DIV/0!</v>
      </c>
      <c r="T25" s="29" t="e">
        <f>tblExpenses[[#This Row],[Apr]]/tblExpenses[[#Totals],[Apr]]</f>
        <v>#DIV/0!</v>
      </c>
      <c r="U25" s="29" t="e">
        <f>tblExpenses[[#This Row],[May]]/tblExpenses[[#Totals],[May]]</f>
        <v>#DIV/0!</v>
      </c>
      <c r="V25" s="29" t="e">
        <f>tblExpenses[[#This Row],[Jun]]/tblExpenses[[#Totals],[Jun]]</f>
        <v>#DIV/0!</v>
      </c>
      <c r="W25" s="29" t="e">
        <f>tblExpenses[[#This Row],[Jul]]/tblExpenses[[#Totals],[Jul]]</f>
        <v>#DIV/0!</v>
      </c>
      <c r="X25" s="29" t="e">
        <f>tblExpenses[[#This Row],[Aug]]/tblExpenses[[#Totals],[Aug]]</f>
        <v>#DIV/0!</v>
      </c>
      <c r="Y25" s="29" t="e">
        <f>tblExpenses[[#This Row],[Sep]]/tblExpenses[[#Totals],[Sep]]</f>
        <v>#DIV/0!</v>
      </c>
      <c r="Z25" s="29" t="e">
        <f>tblExpenses[[#This Row],[Oct]]/tblExpenses[[#Totals],[Oct]]</f>
        <v>#DIV/0!</v>
      </c>
      <c r="AA25" s="29" t="e">
        <f>tblExpenses[[#This Row],[Nov]]/tblExpenses[[#Totals],[Nov]]</f>
        <v>#DIV/0!</v>
      </c>
      <c r="AB25" s="29" t="e">
        <f>tblExpenses[[#This Row],[Dec]]/tblExpenses[[#Totals],[Dec]]</f>
        <v>#DIV/0!</v>
      </c>
      <c r="AC25" s="45" t="e">
        <f>tblExpenses[[#This Row],[Yearly]]/tblExpenses[[#Totals],[Yearly]]</f>
        <v>#DIV/0!</v>
      </c>
    </row>
    <row r="26" spans="1:29" ht="24.95" customHeight="1" x14ac:dyDescent="0.2">
      <c r="A26" s="89"/>
      <c r="B26" s="16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11">
        <f>SUM(tblExpenses[[#This Row],[Column1]:[Dec]])</f>
        <v>0</v>
      </c>
      <c r="P26" s="44"/>
      <c r="Q26" s="27" t="e">
        <f>tblExpenses[[#This Row],[Column1]]/tblExpenses[[#Totals],[Column1]]</f>
        <v>#DIV/0!</v>
      </c>
      <c r="R26" s="29" t="e">
        <f>tblExpenses[[#This Row],[Feb]]/tblExpenses[[#Totals],[Feb]]</f>
        <v>#DIV/0!</v>
      </c>
      <c r="S26" s="29" t="e">
        <f>tblExpenses[[#This Row],[Mar]]/tblExpenses[[#Totals],[Mar]]</f>
        <v>#DIV/0!</v>
      </c>
      <c r="T26" s="29" t="e">
        <f>tblExpenses[[#This Row],[Apr]]/tblExpenses[[#Totals],[Apr]]</f>
        <v>#DIV/0!</v>
      </c>
      <c r="U26" s="29" t="e">
        <f>tblExpenses[[#This Row],[May]]/tblExpenses[[#Totals],[May]]</f>
        <v>#DIV/0!</v>
      </c>
      <c r="V26" s="29" t="e">
        <f>tblExpenses[[#This Row],[Jun]]/tblExpenses[[#Totals],[Jun]]</f>
        <v>#DIV/0!</v>
      </c>
      <c r="W26" s="29" t="e">
        <f>tblExpenses[[#This Row],[Jul]]/tblExpenses[[#Totals],[Jul]]</f>
        <v>#DIV/0!</v>
      </c>
      <c r="X26" s="29" t="e">
        <f>tblExpenses[[#This Row],[Aug]]/tblExpenses[[#Totals],[Aug]]</f>
        <v>#DIV/0!</v>
      </c>
      <c r="Y26" s="29" t="e">
        <f>tblExpenses[[#This Row],[Sep]]/tblExpenses[[#Totals],[Sep]]</f>
        <v>#DIV/0!</v>
      </c>
      <c r="Z26" s="29" t="e">
        <f>tblExpenses[[#This Row],[Oct]]/tblExpenses[[#Totals],[Oct]]</f>
        <v>#DIV/0!</v>
      </c>
      <c r="AA26" s="29" t="e">
        <f>tblExpenses[[#This Row],[Nov]]/tblExpenses[[#Totals],[Nov]]</f>
        <v>#DIV/0!</v>
      </c>
      <c r="AB26" s="29" t="e">
        <f>tblExpenses[[#This Row],[Dec]]/tblExpenses[[#Totals],[Dec]]</f>
        <v>#DIV/0!</v>
      </c>
      <c r="AC26" s="45" t="e">
        <f>tblExpenses[[#This Row],[Yearly]]/tblExpenses[[#Totals],[Yearly]]</f>
        <v>#DIV/0!</v>
      </c>
    </row>
    <row r="27" spans="1:29" ht="24.95" customHeight="1" x14ac:dyDescent="0.25">
      <c r="A27" s="89"/>
      <c r="B27" s="16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11">
        <f>SUM(tblExpenses[[#This Row],[Column1]:[Dec]])</f>
        <v>0</v>
      </c>
      <c r="P27" s="44"/>
      <c r="Q27" s="27" t="e">
        <f>tblExpenses[[#This Row],[Column1]]/tblExpenses[[#Totals],[Column1]]</f>
        <v>#DIV/0!</v>
      </c>
      <c r="R27" s="29" t="e">
        <f>tblExpenses[[#This Row],[Feb]]/tblExpenses[[#Totals],[Feb]]</f>
        <v>#DIV/0!</v>
      </c>
      <c r="S27" s="29" t="e">
        <f>tblExpenses[[#This Row],[Mar]]/tblExpenses[[#Totals],[Mar]]</f>
        <v>#DIV/0!</v>
      </c>
      <c r="T27" s="29" t="e">
        <f>tblExpenses[[#This Row],[Apr]]/tblExpenses[[#Totals],[Apr]]</f>
        <v>#DIV/0!</v>
      </c>
      <c r="U27" s="29" t="e">
        <f>tblExpenses[[#This Row],[May]]/tblExpenses[[#Totals],[May]]</f>
        <v>#DIV/0!</v>
      </c>
      <c r="V27" s="29" t="e">
        <f>tblExpenses[[#This Row],[Jun]]/tblExpenses[[#Totals],[Jun]]</f>
        <v>#DIV/0!</v>
      </c>
      <c r="W27" s="29" t="e">
        <f>tblExpenses[[#This Row],[Jul]]/tblExpenses[[#Totals],[Jul]]</f>
        <v>#DIV/0!</v>
      </c>
      <c r="X27" s="29" t="e">
        <f>tblExpenses[[#This Row],[Aug]]/tblExpenses[[#Totals],[Aug]]</f>
        <v>#DIV/0!</v>
      </c>
      <c r="Y27" s="29" t="e">
        <f>tblExpenses[[#This Row],[Sep]]/tblExpenses[[#Totals],[Sep]]</f>
        <v>#DIV/0!</v>
      </c>
      <c r="Z27" s="29" t="e">
        <f>tblExpenses[[#This Row],[Oct]]/tblExpenses[[#Totals],[Oct]]</f>
        <v>#DIV/0!</v>
      </c>
      <c r="AA27" s="29" t="e">
        <f>tblExpenses[[#This Row],[Nov]]/tblExpenses[[#Totals],[Nov]]</f>
        <v>#DIV/0!</v>
      </c>
      <c r="AB27" s="29" t="e">
        <f>tblExpenses[[#This Row],[Dec]]/tblExpenses[[#Totals],[Dec]]</f>
        <v>#DIV/0!</v>
      </c>
      <c r="AC27" s="45" t="e">
        <f>tblExpenses[[#This Row],[Yearly]]/tblExpenses[[#Totals],[Yearly]]</f>
        <v>#DIV/0!</v>
      </c>
    </row>
    <row r="28" spans="1:29" ht="24.95" customHeight="1" x14ac:dyDescent="0.25">
      <c r="A28" s="89"/>
      <c r="B28" s="16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11">
        <f>SUM(tblExpenses[[#This Row],[Column1]:[Dec]])</f>
        <v>0</v>
      </c>
      <c r="P28" s="44"/>
      <c r="Q28" s="27" t="e">
        <f>tblExpenses[[#This Row],[Column1]]/tblExpenses[[#Totals],[Column1]]</f>
        <v>#DIV/0!</v>
      </c>
      <c r="R28" s="29" t="e">
        <f>tblExpenses[[#This Row],[Feb]]/tblExpenses[[#Totals],[Feb]]</f>
        <v>#DIV/0!</v>
      </c>
      <c r="S28" s="29" t="e">
        <f>tblExpenses[[#This Row],[Mar]]/tblExpenses[[#Totals],[Mar]]</f>
        <v>#DIV/0!</v>
      </c>
      <c r="T28" s="29" t="e">
        <f>tblExpenses[[#This Row],[Apr]]/tblExpenses[[#Totals],[Apr]]</f>
        <v>#DIV/0!</v>
      </c>
      <c r="U28" s="29" t="e">
        <f>tblExpenses[[#This Row],[May]]/tblExpenses[[#Totals],[May]]</f>
        <v>#DIV/0!</v>
      </c>
      <c r="V28" s="29" t="e">
        <f>tblExpenses[[#This Row],[Jun]]/tblExpenses[[#Totals],[Jun]]</f>
        <v>#DIV/0!</v>
      </c>
      <c r="W28" s="29" t="e">
        <f>tblExpenses[[#This Row],[Jul]]/tblExpenses[[#Totals],[Jul]]</f>
        <v>#DIV/0!</v>
      </c>
      <c r="X28" s="29" t="e">
        <f>tblExpenses[[#This Row],[Aug]]/tblExpenses[[#Totals],[Aug]]</f>
        <v>#DIV/0!</v>
      </c>
      <c r="Y28" s="29" t="e">
        <f>tblExpenses[[#This Row],[Sep]]/tblExpenses[[#Totals],[Sep]]</f>
        <v>#DIV/0!</v>
      </c>
      <c r="Z28" s="29" t="e">
        <f>tblExpenses[[#This Row],[Oct]]/tblExpenses[[#Totals],[Oct]]</f>
        <v>#DIV/0!</v>
      </c>
      <c r="AA28" s="29" t="e">
        <f>tblExpenses[[#This Row],[Nov]]/tblExpenses[[#Totals],[Nov]]</f>
        <v>#DIV/0!</v>
      </c>
      <c r="AB28" s="29" t="e">
        <f>tblExpenses[[#This Row],[Dec]]/tblExpenses[[#Totals],[Dec]]</f>
        <v>#DIV/0!</v>
      </c>
      <c r="AC28" s="45" t="e">
        <f>tblExpenses[[#This Row],[Yearly]]/tblExpenses[[#Totals],[Yearly]]</f>
        <v>#DIV/0!</v>
      </c>
    </row>
    <row r="29" spans="1:29" ht="24.95" customHeight="1" x14ac:dyDescent="0.25">
      <c r="A29" s="89"/>
      <c r="B29" s="16" t="s">
        <v>35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14">
        <f>SUM(tblExpenses[[#This Row],[Column1]:[Dec]])</f>
        <v>0</v>
      </c>
      <c r="P29" s="44"/>
      <c r="Q29" s="27" t="e">
        <f>tblExpenses[[#This Row],[Column1]]/tblExpenses[[#Totals],[Column1]]</f>
        <v>#DIV/0!</v>
      </c>
      <c r="R29" s="29" t="e">
        <f>tblExpenses[[#This Row],[Feb]]/tblExpenses[[#Totals],[Feb]]</f>
        <v>#DIV/0!</v>
      </c>
      <c r="S29" s="29" t="e">
        <f>tblExpenses[[#This Row],[Mar]]/tblExpenses[[#Totals],[Mar]]</f>
        <v>#DIV/0!</v>
      </c>
      <c r="T29" s="29" t="e">
        <f>tblExpenses[[#This Row],[Apr]]/tblExpenses[[#Totals],[Apr]]</f>
        <v>#DIV/0!</v>
      </c>
      <c r="U29" s="29" t="e">
        <f>tblExpenses[[#This Row],[May]]/tblExpenses[[#Totals],[May]]</f>
        <v>#DIV/0!</v>
      </c>
      <c r="V29" s="29" t="e">
        <f>tblExpenses[[#This Row],[Jun]]/tblExpenses[[#Totals],[Jun]]</f>
        <v>#DIV/0!</v>
      </c>
      <c r="W29" s="29" t="e">
        <f>tblExpenses[[#This Row],[Jul]]/tblExpenses[[#Totals],[Jul]]</f>
        <v>#DIV/0!</v>
      </c>
      <c r="X29" s="29" t="e">
        <f>tblExpenses[[#This Row],[Aug]]/tblExpenses[[#Totals],[Aug]]</f>
        <v>#DIV/0!</v>
      </c>
      <c r="Y29" s="29" t="e">
        <f>tblExpenses[[#This Row],[Sep]]/tblExpenses[[#Totals],[Sep]]</f>
        <v>#DIV/0!</v>
      </c>
      <c r="Z29" s="29" t="e">
        <f>tblExpenses[[#This Row],[Oct]]/tblExpenses[[#Totals],[Oct]]</f>
        <v>#DIV/0!</v>
      </c>
      <c r="AA29" s="29" t="e">
        <f>tblExpenses[[#This Row],[Nov]]/tblExpenses[[#Totals],[Nov]]</f>
        <v>#DIV/0!</v>
      </c>
      <c r="AB29" s="29" t="e">
        <f>tblExpenses[[#This Row],[Dec]]/tblExpenses[[#Totals],[Dec]]</f>
        <v>#DIV/0!</v>
      </c>
      <c r="AC29" s="45" t="e">
        <f>tblExpenses[[#This Row],[Yearly]]/tblExpenses[[#Totals],[Yearly]]</f>
        <v>#DIV/0!</v>
      </c>
    </row>
    <row r="30" spans="1:29" ht="24.95" customHeight="1" x14ac:dyDescent="0.25">
      <c r="A30" s="89"/>
      <c r="B30" s="16" t="s">
        <v>35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14">
        <f>SUM(tblExpenses[[#This Row],[Column1]:[Dec]])</f>
        <v>0</v>
      </c>
      <c r="P30" s="44"/>
      <c r="Q30" s="27" t="e">
        <f>tblExpenses[[#This Row],[Column1]]/tblExpenses[[#Totals],[Column1]]</f>
        <v>#DIV/0!</v>
      </c>
      <c r="R30" s="29" t="e">
        <f>tblExpenses[[#This Row],[Feb]]/tblExpenses[[#Totals],[Feb]]</f>
        <v>#DIV/0!</v>
      </c>
      <c r="S30" s="29" t="e">
        <f>tblExpenses[[#This Row],[Mar]]/tblExpenses[[#Totals],[Mar]]</f>
        <v>#DIV/0!</v>
      </c>
      <c r="T30" s="29" t="e">
        <f>tblExpenses[[#This Row],[Apr]]/tblExpenses[[#Totals],[Apr]]</f>
        <v>#DIV/0!</v>
      </c>
      <c r="U30" s="29" t="e">
        <f>tblExpenses[[#This Row],[May]]/tblExpenses[[#Totals],[May]]</f>
        <v>#DIV/0!</v>
      </c>
      <c r="V30" s="29" t="e">
        <f>tblExpenses[[#This Row],[Jun]]/tblExpenses[[#Totals],[Jun]]</f>
        <v>#DIV/0!</v>
      </c>
      <c r="W30" s="29" t="e">
        <f>tblExpenses[[#This Row],[Jul]]/tblExpenses[[#Totals],[Jul]]</f>
        <v>#DIV/0!</v>
      </c>
      <c r="X30" s="29" t="e">
        <f>tblExpenses[[#This Row],[Aug]]/tblExpenses[[#Totals],[Aug]]</f>
        <v>#DIV/0!</v>
      </c>
      <c r="Y30" s="29" t="e">
        <f>tblExpenses[[#This Row],[Sep]]/tblExpenses[[#Totals],[Sep]]</f>
        <v>#DIV/0!</v>
      </c>
      <c r="Z30" s="29" t="e">
        <f>tblExpenses[[#This Row],[Oct]]/tblExpenses[[#Totals],[Oct]]</f>
        <v>#DIV/0!</v>
      </c>
      <c r="AA30" s="29" t="e">
        <f>tblExpenses[[#This Row],[Nov]]/tblExpenses[[#Totals],[Nov]]</f>
        <v>#DIV/0!</v>
      </c>
      <c r="AB30" s="29" t="e">
        <f>tblExpenses[[#This Row],[Dec]]/tblExpenses[[#Totals],[Dec]]</f>
        <v>#DIV/0!</v>
      </c>
      <c r="AC30" s="45" t="e">
        <f>tblExpenses[[#This Row],[Yearly]]/tblExpenses[[#Totals],[Yearly]]</f>
        <v>#DIV/0!</v>
      </c>
    </row>
    <row r="31" spans="1:29" ht="24.95" customHeight="1" x14ac:dyDescent="0.25">
      <c r="A31" s="89"/>
      <c r="B31" s="16" t="s">
        <v>35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14">
        <f>SUM(tblExpenses[[#This Row],[Column1]:[Dec]])</f>
        <v>0</v>
      </c>
      <c r="P31" s="44"/>
      <c r="Q31" s="27" t="e">
        <f>tblExpenses[[#This Row],[Column1]]/tblExpenses[[#Totals],[Column1]]</f>
        <v>#DIV/0!</v>
      </c>
      <c r="R31" s="29" t="e">
        <f>tblExpenses[[#This Row],[Feb]]/tblExpenses[[#Totals],[Feb]]</f>
        <v>#DIV/0!</v>
      </c>
      <c r="S31" s="29" t="e">
        <f>tblExpenses[[#This Row],[Mar]]/tblExpenses[[#Totals],[Mar]]</f>
        <v>#DIV/0!</v>
      </c>
      <c r="T31" s="29" t="e">
        <f>tblExpenses[[#This Row],[Apr]]/tblExpenses[[#Totals],[Apr]]</f>
        <v>#DIV/0!</v>
      </c>
      <c r="U31" s="29" t="e">
        <f>tblExpenses[[#This Row],[May]]/tblExpenses[[#Totals],[May]]</f>
        <v>#DIV/0!</v>
      </c>
      <c r="V31" s="29" t="e">
        <f>tblExpenses[[#This Row],[Jun]]/tblExpenses[[#Totals],[Jun]]</f>
        <v>#DIV/0!</v>
      </c>
      <c r="W31" s="29" t="e">
        <f>tblExpenses[[#This Row],[Jul]]/tblExpenses[[#Totals],[Jul]]</f>
        <v>#DIV/0!</v>
      </c>
      <c r="X31" s="29" t="e">
        <f>tblExpenses[[#This Row],[Aug]]/tblExpenses[[#Totals],[Aug]]</f>
        <v>#DIV/0!</v>
      </c>
      <c r="Y31" s="29" t="e">
        <f>tblExpenses[[#This Row],[Sep]]/tblExpenses[[#Totals],[Sep]]</f>
        <v>#DIV/0!</v>
      </c>
      <c r="Z31" s="29" t="e">
        <f>tblExpenses[[#This Row],[Oct]]/tblExpenses[[#Totals],[Oct]]</f>
        <v>#DIV/0!</v>
      </c>
      <c r="AA31" s="29" t="e">
        <f>tblExpenses[[#This Row],[Nov]]/tblExpenses[[#Totals],[Nov]]</f>
        <v>#DIV/0!</v>
      </c>
      <c r="AB31" s="29" t="e">
        <f>tblExpenses[[#This Row],[Dec]]/tblExpenses[[#Totals],[Dec]]</f>
        <v>#DIV/0!</v>
      </c>
      <c r="AC31" s="45" t="e">
        <f>tblExpenses[[#This Row],[Yearly]]/tblExpenses[[#Totals],[Yearly]]</f>
        <v>#DIV/0!</v>
      </c>
    </row>
    <row r="32" spans="1:29" ht="24.95" customHeight="1" x14ac:dyDescent="0.25">
      <c r="A32" s="50" t="s">
        <v>36</v>
      </c>
      <c r="B32" s="16" t="s">
        <v>35</v>
      </c>
      <c r="C32" s="51">
        <f>SUM(C6:C31)</f>
        <v>0</v>
      </c>
      <c r="D32" s="51">
        <f>SUM(D6:D31)</f>
        <v>0</v>
      </c>
      <c r="E32" s="51">
        <f>SUM(E6:E31)</f>
        <v>0</v>
      </c>
      <c r="F32" s="51">
        <f>SUM(F6:F31)</f>
        <v>0</v>
      </c>
      <c r="G32" s="51">
        <f>SUBTOTAL(109,tblExpenses[May])</f>
        <v>0</v>
      </c>
      <c r="H32" s="51">
        <f>SUBTOTAL(109,tblExpenses[Jun])</f>
        <v>0</v>
      </c>
      <c r="I32" s="51">
        <f>SUBTOTAL(109,tblExpenses[Jul])</f>
        <v>0</v>
      </c>
      <c r="J32" s="51">
        <f>SUBTOTAL(109,tblExpenses[Aug])</f>
        <v>0</v>
      </c>
      <c r="K32" s="51">
        <f>SUBTOTAL(109,tblExpenses[Sep])</f>
        <v>0</v>
      </c>
      <c r="L32" s="51">
        <f>SUBTOTAL(109,tblExpenses[Oct])</f>
        <v>0</v>
      </c>
      <c r="M32" s="51">
        <f>SUM(M7:M31)</f>
        <v>0</v>
      </c>
      <c r="N32" s="51">
        <f>SUM(N7:N31)</f>
        <v>0</v>
      </c>
      <c r="O32" s="15">
        <f>SUBTOTAL(109,tblExpenses[Yearly])</f>
        <v>0</v>
      </c>
      <c r="P32" s="52">
        <f>SUBTOTAL(109,tblExpenses[Index %])</f>
        <v>0</v>
      </c>
      <c r="Q32" s="28" t="e">
        <f>SUBTOTAL(109,tblExpenses[Jan %])</f>
        <v>#DIV/0!</v>
      </c>
      <c r="R32" s="30" t="e">
        <f>SUBTOTAL(109,tblExpenses[Feb %])</f>
        <v>#DIV/0!</v>
      </c>
      <c r="S32" s="30" t="e">
        <f>SUBTOTAL(109,tblExpenses[Mar %])</f>
        <v>#DIV/0!</v>
      </c>
      <c r="T32" s="30" t="e">
        <f>SUBTOTAL(109,tblExpenses[Apr %])</f>
        <v>#DIV/0!</v>
      </c>
      <c r="U32" s="30" t="e">
        <f>SUBTOTAL(109,tblExpenses[May %])</f>
        <v>#DIV/0!</v>
      </c>
      <c r="V32" s="30" t="e">
        <f>SUBTOTAL(109,tblExpenses[Jun %])</f>
        <v>#DIV/0!</v>
      </c>
      <c r="W32" s="30" t="e">
        <f>SUBTOTAL(109,tblExpenses[Jul %])</f>
        <v>#DIV/0!</v>
      </c>
      <c r="X32" s="30" t="e">
        <f>SUBTOTAL(109,tblExpenses[Aug %])</f>
        <v>#DIV/0!</v>
      </c>
      <c r="Y32" s="30" t="e">
        <f>SUBTOTAL(109,tblExpenses[Sep %])</f>
        <v>#DIV/0!</v>
      </c>
      <c r="Z32" s="30" t="e">
        <f>SUBTOTAL(109,tblExpenses[Oct %])</f>
        <v>#DIV/0!</v>
      </c>
      <c r="AA32" s="30" t="e">
        <f>SUBTOTAL(109,tblExpenses[Nov %])</f>
        <v>#DIV/0!</v>
      </c>
      <c r="AB32" s="30" t="e">
        <f>SUBTOTAL(109,tblExpenses[Dec %])</f>
        <v>#DIV/0!</v>
      </c>
      <c r="AC32" s="53" t="e">
        <f>SUBTOTAL(109,tblExpenses[Year %])</f>
        <v>#DIV/0!</v>
      </c>
    </row>
    <row r="33" spans="1:29" ht="24.95" customHeight="1" thickBot="1" x14ac:dyDescent="0.3">
      <c r="A33" s="54"/>
      <c r="B33" s="79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6"/>
    </row>
    <row r="34" spans="1:29" s="86" customFormat="1" ht="30" customHeight="1" thickBot="1" x14ac:dyDescent="0.35">
      <c r="A34" s="80" t="s">
        <v>37</v>
      </c>
      <c r="B34" s="81"/>
      <c r="C34" s="82">
        <f>SUM(Revenue[[#Totals],[Jan]]-tblExpenses[[#Totals],[Column1]])</f>
        <v>0</v>
      </c>
      <c r="D34" s="82">
        <f>SUM(Revenue[[#Totals],[Feb]]-tblExpenses[[#Totals],[Feb]])</f>
        <v>0</v>
      </c>
      <c r="E34" s="82">
        <f>SUM(Revenue[[#Totals],[Mar]]-tblExpenses[[#Totals],[Mar]])</f>
        <v>0</v>
      </c>
      <c r="F34" s="82">
        <f>SUM(Revenue[[#Totals],[Apr]]-tblExpenses[[#Totals],[Apr]])</f>
        <v>0</v>
      </c>
      <c r="G34" s="82">
        <f>SUM(Revenue[[#Totals],[May]]-tblExpenses[[#Totals],[May]])</f>
        <v>0</v>
      </c>
      <c r="H34" s="82">
        <f>SUM(Revenue[[#Totals],[Jun]]-tblExpenses[[#Totals],[Jun]])</f>
        <v>0</v>
      </c>
      <c r="I34" s="82">
        <f>SUM(Revenue[[#Totals],[Jul]]-tblExpenses[[#Totals],[Jul]])</f>
        <v>0</v>
      </c>
      <c r="J34" s="82">
        <f>SUM(Revenue[[#Totals],[Aug]]-tblExpenses[[#Totals],[Aug]])</f>
        <v>0</v>
      </c>
      <c r="K34" s="82">
        <f>SUM(Revenue[[#Totals],[Sep]]-tblExpenses[[#Totals],[Sep]])</f>
        <v>0</v>
      </c>
      <c r="L34" s="82">
        <f>SUM(Revenue[[#Totals],[Oct]]-tblExpenses[[#Totals],[Oct]])</f>
        <v>0</v>
      </c>
      <c r="M34" s="82">
        <f>SUM(Revenue[[#Totals],[Nov]]-tblExpenses[[#Totals],[Nov]])</f>
        <v>0</v>
      </c>
      <c r="N34" s="82">
        <f>SUM(Revenue[[#Totals],[Dec]]-tblExpenses[[#Totals],[Dec]])</f>
        <v>0</v>
      </c>
      <c r="O34" s="82">
        <f>SUM(tblExpenses[Yearly])</f>
        <v>0</v>
      </c>
      <c r="P34" s="83">
        <f>SUM(tblExpenses[[#Headers],[#Data],[Index %]])</f>
        <v>0</v>
      </c>
      <c r="Q34" s="84" t="e">
        <f>C34/$O$34</f>
        <v>#DIV/0!</v>
      </c>
      <c r="R34" s="84" t="e">
        <f t="shared" ref="R34:AC34" si="1">D34/$O$34</f>
        <v>#DIV/0!</v>
      </c>
      <c r="S34" s="84" t="e">
        <f t="shared" si="1"/>
        <v>#DIV/0!</v>
      </c>
      <c r="T34" s="84" t="e">
        <f t="shared" si="1"/>
        <v>#DIV/0!</v>
      </c>
      <c r="U34" s="84" t="e">
        <f t="shared" si="1"/>
        <v>#DIV/0!</v>
      </c>
      <c r="V34" s="84" t="e">
        <f t="shared" si="1"/>
        <v>#DIV/0!</v>
      </c>
      <c r="W34" s="84" t="e">
        <f t="shared" si="1"/>
        <v>#DIV/0!</v>
      </c>
      <c r="X34" s="84" t="e">
        <f t="shared" si="1"/>
        <v>#DIV/0!</v>
      </c>
      <c r="Y34" s="84" t="e">
        <f t="shared" si="1"/>
        <v>#DIV/0!</v>
      </c>
      <c r="Z34" s="84" t="e">
        <f t="shared" si="1"/>
        <v>#DIV/0!</v>
      </c>
      <c r="AA34" s="84" t="e">
        <f t="shared" si="1"/>
        <v>#DIV/0!</v>
      </c>
      <c r="AB34" s="84" t="e">
        <f t="shared" si="1"/>
        <v>#DIV/0!</v>
      </c>
      <c r="AC34" s="85" t="e">
        <f t="shared" si="1"/>
        <v>#DIV/0!</v>
      </c>
    </row>
    <row r="35" spans="1:29" ht="30" customHeight="1" x14ac:dyDescent="0.25">
      <c r="A35" s="91"/>
    </row>
    <row r="36" spans="1:29" ht="30" customHeight="1" x14ac:dyDescent="0.2">
      <c r="A36" s="92"/>
    </row>
    <row r="37" spans="1:29" ht="30" customHeight="1" x14ac:dyDescent="0.2">
      <c r="A37" s="92"/>
    </row>
    <row r="38" spans="1:29" ht="30" customHeight="1" x14ac:dyDescent="0.2">
      <c r="A38" s="92"/>
    </row>
    <row r="39" spans="1:29" ht="30" customHeight="1" x14ac:dyDescent="0.2">
      <c r="A39" s="93"/>
    </row>
    <row r="40" spans="1:29" ht="30" customHeight="1" x14ac:dyDescent="0.2">
      <c r="A40" s="93"/>
    </row>
    <row r="41" spans="1:29" ht="30" customHeight="1" x14ac:dyDescent="0.2">
      <c r="A41" s="93"/>
    </row>
    <row r="42" spans="1:29" ht="30" customHeight="1" x14ac:dyDescent="0.25">
      <c r="A42" s="94"/>
    </row>
    <row r="43" spans="1:29" ht="30" customHeight="1" x14ac:dyDescent="0.25">
      <c r="A43" s="95"/>
    </row>
    <row r="44" spans="1:29" ht="30" customHeight="1" x14ac:dyDescent="0.25">
      <c r="A44" s="95"/>
    </row>
  </sheetData>
  <dataValidations count="17">
    <dataValidation allowBlank="1" showInputMessage="1" showErrorMessage="1" prompt="Automatically updated title from Revenue (Sales) worksheet. Enter values in the Expenses table below to calculate total expenses" sqref="A3"/>
    <dataValidation allowBlank="1" showInputMessage="1" showErrorMessage="1" prompt="Enter index percent in this column" sqref="P5"/>
    <dataValidation allowBlank="1" showInputMessage="1" showErrorMessage="1" prompt="Net profit is automatically calculated for each month &amp; year based on gross profit &amp; total expenses" sqref="A34"/>
    <dataValidation allowBlank="1" showInputMessage="1" showErrorMessage="1" prompt="Enter expenses of sources listed in column B, in this column" sqref="C5:N5"/>
    <dataValidation allowBlank="1" showInputMessage="1" showErrorMessage="1" prompt="A trend chart for expenses over time is in this column" sqref="B5"/>
    <dataValidation allowBlank="1" showInputMessage="1" showErrorMessage="1" prompt="Enter expenses in this column" sqref="A5"/>
    <dataValidation allowBlank="1" showInputMessage="1" showErrorMessage="1" prompt="Automatically calculates proportion of expenses from different sources to total expenses for the year in this column" sqref="AC4"/>
    <dataValidation allowBlank="1" showInputMessage="1" showErrorMessage="1" prompt="Automatically calculates proportion of expenses from different sources to total expenses in this column, for the month in this cell" sqref="Q4:AB4"/>
    <dataValidation allowBlank="1" showInputMessage="1" showErrorMessage="1" prompt="Automatically updated month" sqref="D4:N4"/>
    <dataValidation allowBlank="1" showInputMessage="1" showErrorMessage="1" prompt="The dates in this row are automatically updated based on the starting month of fiscal year. To change starting month, modify cell AC2" sqref="C4"/>
    <dataValidation allowBlank="1" showInputMessage="1" showErrorMessage="1" prompt="Annual Expense is automatically calculated in this column" sqref="O4"/>
    <dataValidation allowBlank="1" showInputMessage="1" showErrorMessage="1" prompt="Index percent is in this column" sqref="P4"/>
    <dataValidation allowBlank="1" showInputMessage="1" showErrorMessage="1" prompt="Month &amp; year are automatically updated in cells at right. To change month or year, modify cells AC2 and AD2 in Revenue (Sales) worksheet" sqref="E2"/>
    <dataValidation allowBlank="1" showInputMessage="1" showErrorMessage="1" prompt="Automatically updated month. To change, modify cell AC2 in Revenues (Sales) worksheet" sqref="F2"/>
    <dataValidation allowBlank="1" showInputMessage="1" showErrorMessage="1" prompt="Automatically updated year. To change, modify cell AD2 in Revenues (Sales) worksheet" sqref="G2"/>
    <dataValidation allowBlank="1" showInputMessage="1" showErrorMessage="1" prompt="This cell is automatically updated from the projection period title in Revenue (Sales) worksheet" sqref="A2 C2"/>
    <dataValidation allowBlank="1" showInputMessage="1" showErrorMessage="1" prompt="Company name is automatically updated using the entry from Revenue (Sales) sheet" sqref="AC2 A1"/>
  </dataValidations>
  <printOptions horizontalCentered="1"/>
  <pageMargins left="0.25" right="0.25" top="0.75" bottom="0.75" header="0.3" footer="0.3"/>
  <pageSetup scale="41" fitToHeight="0" orientation="landscape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lineWeight="1" displayEmptyCellsAs="gap" high="1" low="1">
          <x14:colorSeries theme="9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9" tint="-0.499984740745262"/>
          <x14:colorLow theme="9" tint="-0.499984740745262"/>
          <x14:sparklines>
            <x14:sparkline>
              <xm:f>Expenses!C32:N32</xm:f>
              <xm:sqref>B32</xm:sqref>
            </x14:sparkline>
          </x14:sparklines>
        </x14:sparklineGroup>
        <x14:sparklineGroup manualMax="0" manualMin="0" lineWeight="1" displayEmptyCellsAs="gap" high="1" low="1">
          <x14:colorSeries theme="9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9" tint="-0.499984740745262"/>
          <x14:colorLow theme="9" tint="-0.499984740745262"/>
          <x14:sparklines>
            <x14:sparkline>
              <xm:f>Expenses!C6:N6</xm:f>
              <xm:sqref>B6</xm:sqref>
            </x14:sparkline>
            <x14:sparkline>
              <xm:f>Expenses!C7:N7</xm:f>
              <xm:sqref>B7</xm:sqref>
            </x14:sparkline>
            <x14:sparkline>
              <xm:f>Expenses!C8:N8</xm:f>
              <xm:sqref>B8</xm:sqref>
            </x14:sparkline>
            <x14:sparkline>
              <xm:f>Expenses!C9:N9</xm:f>
              <xm:sqref>B9</xm:sqref>
            </x14:sparkline>
            <x14:sparkline>
              <xm:f>Expenses!C10:N10</xm:f>
              <xm:sqref>B10</xm:sqref>
            </x14:sparkline>
            <x14:sparkline>
              <xm:f>Expenses!C11:N11</xm:f>
              <xm:sqref>B11</xm:sqref>
            </x14:sparkline>
            <x14:sparkline>
              <xm:f>Expenses!C12:N12</xm:f>
              <xm:sqref>B12</xm:sqref>
            </x14:sparkline>
            <x14:sparkline>
              <xm:f>Expenses!C13:N13</xm:f>
              <xm:sqref>B13</xm:sqref>
            </x14:sparkline>
            <x14:sparkline>
              <xm:f>Expenses!C14:N14</xm:f>
              <xm:sqref>B14</xm:sqref>
            </x14:sparkline>
            <x14:sparkline>
              <xm:f>Expenses!C15:N15</xm:f>
              <xm:sqref>B15</xm:sqref>
            </x14:sparkline>
            <x14:sparkline>
              <xm:f>Expenses!C16:N16</xm:f>
              <xm:sqref>B16</xm:sqref>
            </x14:sparkline>
            <x14:sparkline>
              <xm:f>Expenses!C17:N17</xm:f>
              <xm:sqref>B17</xm:sqref>
            </x14:sparkline>
            <x14:sparkline>
              <xm:f>Expenses!C18:N18</xm:f>
              <xm:sqref>B18</xm:sqref>
            </x14:sparkline>
            <x14:sparkline>
              <xm:f>Expenses!C19:N19</xm:f>
              <xm:sqref>B19</xm:sqref>
            </x14:sparkline>
            <x14:sparkline>
              <xm:f>Expenses!C20:N20</xm:f>
              <xm:sqref>B20</xm:sqref>
            </x14:sparkline>
            <x14:sparkline>
              <xm:f>Expenses!C21:N21</xm:f>
              <xm:sqref>B21</xm:sqref>
            </x14:sparkline>
            <x14:sparkline>
              <xm:f>Expenses!C22:N22</xm:f>
              <xm:sqref>B22</xm:sqref>
            </x14:sparkline>
            <x14:sparkline>
              <xm:f>Expenses!C23:N23</xm:f>
              <xm:sqref>B23</xm:sqref>
            </x14:sparkline>
            <x14:sparkline>
              <xm:f>Expenses!C24:N24</xm:f>
              <xm:sqref>B24</xm:sqref>
            </x14:sparkline>
            <x14:sparkline>
              <xm:f>Expenses!C25:N25</xm:f>
              <xm:sqref>B25</xm:sqref>
            </x14:sparkline>
            <x14:sparkline>
              <xm:f>Expenses!C26:N26</xm:f>
              <xm:sqref>B26</xm:sqref>
            </x14:sparkline>
            <x14:sparkline>
              <xm:f>Expenses!C27:N27</xm:f>
              <xm:sqref>B27</xm:sqref>
            </x14:sparkline>
            <x14:sparkline>
              <xm:f>Expenses!C28:N28</xm:f>
              <xm:sqref>B28</xm:sqref>
            </x14:sparkline>
            <x14:sparkline>
              <xm:f>Expenses!C29:N29</xm:f>
              <xm:sqref>B29</xm:sqref>
            </x14:sparkline>
            <x14:sparkline>
              <xm:f>Expenses!C30:N30</xm:f>
              <xm:sqref>B30</xm:sqref>
            </x14:sparkline>
            <x14:sparkline>
              <xm:f>Expenses!C31:N31</xm:f>
              <xm:sqref>B31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664DC17322784495EB11B340A0F0F3" ma:contentTypeVersion="7" ma:contentTypeDescription="Create a new document." ma:contentTypeScope="" ma:versionID="db2fd72c733285823fb6f566d7bacf63">
  <xsd:schema xmlns:xsd="http://www.w3.org/2001/XMLSchema" xmlns:xs="http://www.w3.org/2001/XMLSchema" xmlns:p="http://schemas.microsoft.com/office/2006/metadata/properties" xmlns:ns3="b88ce766-1168-433b-8bc6-190db0806fe7" xmlns:ns4="c2282738-7863-4192-8fa4-a836351c9bec" targetNamespace="http://schemas.microsoft.com/office/2006/metadata/properties" ma:root="true" ma:fieldsID="488969496ba454da0679d3d8877f6d6d" ns3:_="" ns4:_="">
    <xsd:import namespace="b88ce766-1168-433b-8bc6-190db0806fe7"/>
    <xsd:import namespace="c2282738-7863-4192-8fa4-a836351c9be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ce766-1168-433b-8bc6-190db0806f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82738-7863-4192-8fa4-a836351c9be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A6D41A-5D7A-44F9-B5C3-FE0BFC7B4F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5D311A-DBDD-403B-9EC7-1F034AAAF6F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DE5DBC-2EB3-4BF7-905B-A338A1264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ce766-1168-433b-8bc6-190db0806fe7"/>
    <ds:schemaRef ds:uri="c2282738-7863-4192-8fa4-a836351c9b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Income</vt:lpstr>
      <vt:lpstr>Expenses</vt:lpstr>
      <vt:lpstr>Company_Name</vt:lpstr>
      <vt:lpstr>FYMonthStart</vt:lpstr>
      <vt:lpstr>FYStartYear</vt:lpstr>
      <vt:lpstr>Expenses!Print_Titles</vt:lpstr>
      <vt:lpstr>Income!Print_Titles</vt:lpstr>
      <vt:lpstr>Projection_Period_Title</vt:lpstr>
      <vt:lpstr>Title1</vt:lpstr>
      <vt:lpstr>Title3</vt:lpstr>
      <vt:lpstr>Wksht_Title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2019-06-20T06:32:20Z</dcterms:created>
  <dcterms:modified xsi:type="dcterms:W3CDTF">2022-12-20T05:39:18Z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0x01010057664DC17322784495EB11B340A0F0F3</vt:lpwstr>
  </property>
</Properties>
</file>