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leyboychuk/Library/CloudStorage/Dropbox/**A - RILEY BOYCHUK**/A - MORTGAGES/BOYCHUK MORTGAGE GROUP/A - WEBSITE/3. Calculators/"/>
    </mc:Choice>
  </mc:AlternateContent>
  <xr:revisionPtr revIDLastSave="0" documentId="13_ncr:1_{277C644B-715C-C641-82A8-BAA538C541CB}" xr6:coauthVersionLast="47" xr6:coauthVersionMax="47" xr10:uidLastSave="{00000000-0000-0000-0000-000000000000}"/>
  <bookViews>
    <workbookView xWindow="1980" yWindow="3480" windowWidth="51200" windowHeight="2236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7" i="1" l="1"/>
  <c r="F16" i="1"/>
  <c r="V37" i="1"/>
  <c r="D16" i="1"/>
  <c r="R25" i="1"/>
  <c r="T25" i="1"/>
  <c r="R28" i="1"/>
  <c r="T28" i="1"/>
  <c r="T37" i="1"/>
  <c r="F17" i="1"/>
  <c r="F19" i="1"/>
  <c r="C43" i="1"/>
  <c r="C37" i="1"/>
  <c r="B17" i="1"/>
  <c r="B19" i="1"/>
  <c r="H37" i="1"/>
  <c r="D17" i="1"/>
  <c r="D19" i="1"/>
  <c r="C42" i="1"/>
  <c r="U37" i="1"/>
  <c r="S37" i="1"/>
  <c r="R37" i="1"/>
  <c r="Q37" i="1"/>
  <c r="P37" i="1"/>
  <c r="O37" i="1"/>
  <c r="N37" i="1"/>
  <c r="M37" i="1"/>
  <c r="L37" i="1"/>
  <c r="K37" i="1"/>
  <c r="J37" i="1"/>
  <c r="C21" i="1"/>
  <c r="L10" i="1"/>
  <c r="L9" i="1"/>
  <c r="L8" i="1"/>
  <c r="L7" i="1"/>
</calcChain>
</file>

<file path=xl/sharedStrings.xml><?xml version="1.0" encoding="utf-8"?>
<sst xmlns="http://schemas.openxmlformats.org/spreadsheetml/2006/main" count="124" uniqueCount="77">
  <si>
    <t>FINANCIAL RE-CAP</t>
  </si>
  <si>
    <t>ASSETS ($)</t>
  </si>
  <si>
    <t>LIABILITIES ($)</t>
  </si>
  <si>
    <t>PAYMENTS ($)</t>
  </si>
  <si>
    <t xml:space="preserve"> </t>
  </si>
  <si>
    <t>Other/misc.</t>
  </si>
  <si>
    <t>Total Assets</t>
  </si>
  <si>
    <t>Total Liabilities</t>
  </si>
  <si>
    <t>REAL ESTATE</t>
  </si>
  <si>
    <t xml:space="preserve">Address </t>
  </si>
  <si>
    <t>Market Value</t>
  </si>
  <si>
    <t>Owner Name</t>
  </si>
  <si>
    <t>Date Purchased</t>
  </si>
  <si>
    <t>Mortg. Pmt.</t>
  </si>
  <si>
    <t>P.Tax</t>
  </si>
  <si>
    <t>Heat</t>
  </si>
  <si>
    <t>Insurance</t>
  </si>
  <si>
    <t>Strata*</t>
  </si>
  <si>
    <t>Management</t>
  </si>
  <si>
    <t xml:space="preserve">Maintennce </t>
  </si>
  <si>
    <t>CASH FLOW</t>
  </si>
  <si>
    <t>Real Estate Total:</t>
  </si>
  <si>
    <t>Personal Net Worth:</t>
  </si>
  <si>
    <t>Monthly Cash Flow:</t>
  </si>
  <si>
    <t>Monthly Pmt's</t>
  </si>
  <si>
    <t>Real Estate (below)</t>
  </si>
  <si>
    <t>Mortgage Balance</t>
  </si>
  <si>
    <t>Maturity Date</t>
  </si>
  <si>
    <t>PERSONAL NETWORTH STATEMENT</t>
  </si>
  <si>
    <t>HELOC Limit</t>
  </si>
  <si>
    <t>HELOC Balance</t>
  </si>
  <si>
    <t>RENTALS</t>
  </si>
  <si>
    <t>PRIMARY</t>
  </si>
  <si>
    <t>Mortgage Terms</t>
  </si>
  <si>
    <t>Rental Income</t>
  </si>
  <si>
    <t>RE Monthly Pmt's / Cash Flow</t>
  </si>
  <si>
    <t>Personal / Business Income ($)</t>
  </si>
  <si>
    <t>Mortgages Balance (below)</t>
  </si>
  <si>
    <t>2022 YTD</t>
  </si>
  <si>
    <t>Internet</t>
  </si>
  <si>
    <t xml:space="preserve">TOTAL DEBTS </t>
  </si>
  <si>
    <t>TD</t>
  </si>
  <si>
    <t>NOTES</t>
  </si>
  <si>
    <t>2021 YTD</t>
  </si>
  <si>
    <t>AVERAGE</t>
  </si>
  <si>
    <t>Lender</t>
  </si>
  <si>
    <t>HELOC Payment</t>
  </si>
  <si>
    <t>HELOC's</t>
  </si>
  <si>
    <t>Total Cash Flow</t>
  </si>
  <si>
    <t>Cash In Personal Acct</t>
  </si>
  <si>
    <t>Cash in Business Acct</t>
  </si>
  <si>
    <t>Cash in Other Acct's</t>
  </si>
  <si>
    <t>RRSP's</t>
  </si>
  <si>
    <t>TFSA's</t>
  </si>
  <si>
    <t>Stocks and Bonds</t>
  </si>
  <si>
    <t>Mutual Funds</t>
  </si>
  <si>
    <t>Automobiles</t>
  </si>
  <si>
    <t>"YOUR NAME"</t>
  </si>
  <si>
    <t>Bank Loan</t>
  </si>
  <si>
    <t>Bank LOC</t>
  </si>
  <si>
    <t>Tax Liabilities</t>
  </si>
  <si>
    <t>Credit Card</t>
  </si>
  <si>
    <t>Business Liabilities</t>
  </si>
  <si>
    <t>Other Liabilities</t>
  </si>
  <si>
    <t>Personal Income</t>
  </si>
  <si>
    <t>Business Income</t>
  </si>
  <si>
    <t>Other Income</t>
  </si>
  <si>
    <t>1234 Smith Road</t>
  </si>
  <si>
    <t>4321 Smith Road</t>
  </si>
  <si>
    <t>First National</t>
  </si>
  <si>
    <t>3 Yr 3.95% FXD over 30 Yrs</t>
  </si>
  <si>
    <t>5 Yr 3.50% VRM over 30 years</t>
  </si>
  <si>
    <t>HELOC Monthly Pmt's</t>
  </si>
  <si>
    <t>Bank Monthly Pmt's</t>
  </si>
  <si>
    <t>LOC Monthly Pmt's</t>
  </si>
  <si>
    <t>Credit Card Monthly Pmt's</t>
  </si>
  <si>
    <t>2023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</si>
</sst>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&quot;$&quot;* #,##0_-;\-&quot;$&quot;* #,##0_-;_-&quot;$&quot;* &quot;-&quot;??_-;_-@_-"/>
    <numFmt numFmtId="165" formatCode="&quot;$&quot;#,##0.00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name val="Arial"/>
      <family val="2"/>
    </font>
    <font>
      <sz val="18"/>
      <color indexed="23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b/>
      <u/>
      <sz val="18"/>
      <color rgb="FF0432FF"/>
      <name val="Arial"/>
      <family val="2"/>
    </font>
    <font>
      <b/>
      <u/>
      <sz val="18"/>
      <color rgb="FFFF9300"/>
      <name val="Arial"/>
      <family val="2"/>
    </font>
    <font>
      <b/>
      <sz val="18"/>
      <color theme="1"/>
      <name val="Arial"/>
      <family val="2"/>
    </font>
    <font>
      <b/>
      <u/>
      <sz val="22"/>
      <name val="Arial"/>
      <family val="2"/>
    </font>
    <font>
      <b/>
      <sz val="18"/>
      <color rgb="FF00B050"/>
      <name val="Arial"/>
      <family val="2"/>
    </font>
    <font>
      <b/>
      <sz val="18"/>
      <color rgb="FFFF0000"/>
      <name val="Arial"/>
      <family val="2"/>
    </font>
    <font>
      <b/>
      <sz val="24"/>
      <name val="Arial"/>
      <family val="2"/>
    </font>
    <font>
      <sz val="12"/>
      <color theme="1"/>
      <name val="Arial"/>
      <family val="2"/>
    </font>
    <font>
      <sz val="48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u/>
      <sz val="48"/>
      <color theme="1"/>
      <name val="Arial"/>
      <family val="2"/>
    </font>
    <font>
      <b/>
      <sz val="48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C64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6D6FF"/>
        <bgColor indexed="64"/>
      </patternFill>
    </fill>
    <fill>
      <patternFill patternType="solid">
        <fgColor rgb="FFFF6CF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5" fillId="0" borderId="0" xfId="0" applyFont="1"/>
    <xf numFmtId="164" fontId="2" fillId="0" borderId="0" xfId="1" applyNumberFormat="1" applyFont="1" applyFill="1" applyBorder="1" applyAlignment="1">
      <alignment vertical="top"/>
    </xf>
    <xf numFmtId="164" fontId="2" fillId="0" borderId="0" xfId="1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vertical="top"/>
    </xf>
    <xf numFmtId="164" fontId="2" fillId="0" borderId="2" xfId="1" applyNumberFormat="1" applyFont="1" applyFill="1" applyBorder="1" applyAlignment="1">
      <alignment vertical="top"/>
    </xf>
    <xf numFmtId="164" fontId="2" fillId="0" borderId="1" xfId="1" applyNumberFormat="1" applyFont="1" applyFill="1" applyBorder="1" applyAlignment="1">
      <alignment vertical="top"/>
    </xf>
    <xf numFmtId="164" fontId="2" fillId="0" borderId="2" xfId="0" applyNumberFormat="1" applyFont="1" applyBorder="1" applyAlignment="1">
      <alignment vertical="top"/>
    </xf>
    <xf numFmtId="164" fontId="2" fillId="0" borderId="1" xfId="1" applyNumberFormat="1" applyFont="1" applyFill="1" applyBorder="1" applyAlignment="1">
      <alignment horizontal="left" vertical="top"/>
    </xf>
    <xf numFmtId="164" fontId="4" fillId="0" borderId="0" xfId="0" applyNumberFormat="1" applyFont="1" applyAlignment="1">
      <alignment vertical="top"/>
    </xf>
    <xf numFmtId="0" fontId="9" fillId="5" borderId="6" xfId="0" applyFont="1" applyFill="1" applyBorder="1" applyAlignment="1">
      <alignment horizontal="center" vertical="top"/>
    </xf>
    <xf numFmtId="0" fontId="12" fillId="2" borderId="3" xfId="0" applyFont="1" applyFill="1" applyBorder="1" applyAlignment="1">
      <alignment vertical="top"/>
    </xf>
    <xf numFmtId="164" fontId="12" fillId="0" borderId="4" xfId="0" applyNumberFormat="1" applyFont="1" applyBorder="1" applyAlignment="1">
      <alignment vertical="top"/>
    </xf>
    <xf numFmtId="0" fontId="12" fillId="5" borderId="3" xfId="0" applyFont="1" applyFill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165" fontId="2" fillId="0" borderId="7" xfId="0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16" fontId="4" fillId="0" borderId="9" xfId="0" applyNumberFormat="1" applyFont="1" applyBorder="1" applyAlignment="1">
      <alignment horizontal="left" vertical="top"/>
    </xf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left" vertical="top"/>
    </xf>
    <xf numFmtId="0" fontId="5" fillId="0" borderId="9" xfId="0" applyFont="1" applyBorder="1"/>
    <xf numFmtId="0" fontId="13" fillId="0" borderId="9" xfId="0" applyFont="1" applyBorder="1"/>
    <xf numFmtId="0" fontId="13" fillId="0" borderId="10" xfId="0" applyFont="1" applyBorder="1"/>
    <xf numFmtId="0" fontId="2" fillId="0" borderId="11" xfId="0" applyFont="1" applyBorder="1" applyAlignment="1">
      <alignment horizontal="right" vertical="top"/>
    </xf>
    <xf numFmtId="0" fontId="13" fillId="0" borderId="12" xfId="0" applyFont="1" applyBorder="1"/>
    <xf numFmtId="0" fontId="10" fillId="0" borderId="11" xfId="0" applyFont="1" applyBorder="1" applyAlignment="1">
      <alignment horizontal="right" vertical="top"/>
    </xf>
    <xf numFmtId="0" fontId="4" fillId="0" borderId="11" xfId="0" applyFont="1" applyBorder="1" applyAlignment="1">
      <alignment horizontal="right" vertical="top"/>
    </xf>
    <xf numFmtId="0" fontId="5" fillId="0" borderId="11" xfId="0" applyFont="1" applyBorder="1"/>
    <xf numFmtId="0" fontId="5" fillId="0" borderId="13" xfId="0" applyFont="1" applyBorder="1"/>
    <xf numFmtId="0" fontId="2" fillId="0" borderId="14" xfId="0" applyFont="1" applyBorder="1" applyAlignment="1">
      <alignment vertical="top"/>
    </xf>
    <xf numFmtId="0" fontId="5" fillId="0" borderId="14" xfId="0" applyFont="1" applyBorder="1"/>
    <xf numFmtId="0" fontId="0" fillId="0" borderId="12" xfId="0" applyBorder="1"/>
    <xf numFmtId="165" fontId="2" fillId="0" borderId="2" xfId="1" applyNumberFormat="1" applyFont="1" applyBorder="1" applyAlignment="1">
      <alignment horizontal="left" vertical="top"/>
    </xf>
    <xf numFmtId="0" fontId="21" fillId="0" borderId="11" xfId="0" applyFont="1" applyBorder="1"/>
    <xf numFmtId="0" fontId="9" fillId="5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0" borderId="2" xfId="0" applyNumberFormat="1" applyFont="1" applyBorder="1" applyAlignment="1">
      <alignment horizontal="right" vertical="top"/>
    </xf>
    <xf numFmtId="0" fontId="21" fillId="0" borderId="14" xfId="0" applyFont="1" applyBorder="1"/>
    <xf numFmtId="0" fontId="0" fillId="0" borderId="14" xfId="0" applyBorder="1"/>
    <xf numFmtId="0" fontId="0" fillId="0" borderId="15" xfId="0" applyBorder="1"/>
    <xf numFmtId="0" fontId="10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11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right"/>
    </xf>
    <xf numFmtId="0" fontId="10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right" vertical="top"/>
    </xf>
    <xf numFmtId="0" fontId="15" fillId="0" borderId="0" xfId="0" applyFont="1"/>
    <xf numFmtId="165" fontId="2" fillId="0" borderId="1" xfId="0" applyNumberFormat="1" applyFont="1" applyBorder="1" applyAlignment="1">
      <alignment vertical="top"/>
    </xf>
    <xf numFmtId="165" fontId="5" fillId="0" borderId="1" xfId="0" applyNumberFormat="1" applyFont="1" applyBorder="1"/>
    <xf numFmtId="164" fontId="2" fillId="0" borderId="18" xfId="1" applyNumberFormat="1" applyFont="1" applyFill="1" applyBorder="1" applyAlignment="1">
      <alignment vertical="top"/>
    </xf>
    <xf numFmtId="164" fontId="2" fillId="0" borderId="7" xfId="0" applyNumberFormat="1" applyFont="1" applyBorder="1" applyAlignment="1">
      <alignment vertical="top"/>
    </xf>
    <xf numFmtId="0" fontId="4" fillId="2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64" fontId="4" fillId="3" borderId="6" xfId="1" applyNumberFormat="1" applyFont="1" applyFill="1" applyBorder="1" applyAlignment="1">
      <alignment horizontal="center" vertical="center"/>
    </xf>
    <xf numFmtId="14" fontId="2" fillId="0" borderId="7" xfId="0" applyNumberFormat="1" applyFont="1" applyBorder="1" applyAlignment="1">
      <alignment horizontal="right" vertical="top"/>
    </xf>
    <xf numFmtId="0" fontId="4" fillId="0" borderId="6" xfId="0" applyFont="1" applyBorder="1" applyAlignment="1">
      <alignment horizontal="center" vertical="center"/>
    </xf>
    <xf numFmtId="164" fontId="2" fillId="0" borderId="7" xfId="1" applyNumberFormat="1" applyFont="1" applyFill="1" applyBorder="1" applyAlignment="1">
      <alignment vertical="top"/>
    </xf>
    <xf numFmtId="0" fontId="2" fillId="0" borderId="7" xfId="0" applyFont="1" applyBorder="1" applyAlignment="1">
      <alignment vertical="top"/>
    </xf>
    <xf numFmtId="164" fontId="2" fillId="0" borderId="18" xfId="1" applyNumberFormat="1" applyFont="1" applyFill="1" applyBorder="1" applyAlignment="1">
      <alignment horizontal="center" vertical="top"/>
    </xf>
    <xf numFmtId="164" fontId="4" fillId="2" borderId="6" xfId="1" applyNumberFormat="1" applyFont="1" applyFill="1" applyBorder="1" applyAlignment="1">
      <alignment horizontal="center" vertical="center"/>
    </xf>
    <xf numFmtId="164" fontId="22" fillId="2" borderId="6" xfId="0" applyNumberFormat="1" applyFont="1" applyFill="1" applyBorder="1" applyAlignment="1">
      <alignment vertical="top"/>
    </xf>
    <xf numFmtId="164" fontId="22" fillId="8" borderId="6" xfId="0" applyNumberFormat="1" applyFont="1" applyFill="1" applyBorder="1" applyAlignment="1">
      <alignment vertical="top"/>
    </xf>
    <xf numFmtId="164" fontId="4" fillId="0" borderId="6" xfId="0" applyNumberFormat="1" applyFont="1" applyBorder="1" applyAlignment="1">
      <alignment vertical="top"/>
    </xf>
    <xf numFmtId="164" fontId="4" fillId="0" borderId="6" xfId="0" applyNumberFormat="1" applyFont="1" applyBorder="1" applyAlignment="1">
      <alignment horizontal="right" vertical="top"/>
    </xf>
    <xf numFmtId="164" fontId="8" fillId="0" borderId="6" xfId="0" applyNumberFormat="1" applyFont="1" applyBorder="1"/>
    <xf numFmtId="0" fontId="4" fillId="0" borderId="6" xfId="0" applyFont="1" applyBorder="1" applyAlignment="1">
      <alignment horizontal="right" vertical="top"/>
    </xf>
    <xf numFmtId="165" fontId="2" fillId="0" borderId="2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" fontId="5" fillId="0" borderId="18" xfId="0" applyNumberFormat="1" applyFont="1" applyBorder="1" applyAlignment="1">
      <alignment horizontal="center"/>
    </xf>
    <xf numFmtId="14" fontId="8" fillId="7" borderId="1" xfId="0" applyNumberFormat="1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3" fillId="0" borderId="0" xfId="0" applyFont="1" applyAlignment="1">
      <alignment horizontal="right" vertical="top"/>
    </xf>
    <xf numFmtId="0" fontId="20" fillId="0" borderId="0" xfId="0" applyFont="1"/>
    <xf numFmtId="0" fontId="21" fillId="0" borderId="0" xfId="0" applyFont="1"/>
    <xf numFmtId="0" fontId="2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165" fontId="5" fillId="0" borderId="0" xfId="0" applyNumberFormat="1" applyFont="1"/>
    <xf numFmtId="14" fontId="8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4" fillId="6" borderId="3" xfId="0" applyFont="1" applyFill="1" applyBorder="1" applyAlignment="1">
      <alignment horizontal="center" vertical="center"/>
    </xf>
    <xf numFmtId="165" fontId="5" fillId="0" borderId="19" xfId="0" applyNumberFormat="1" applyFont="1" applyBorder="1"/>
    <xf numFmtId="3" fontId="8" fillId="0" borderId="6" xfId="0" applyNumberFormat="1" applyFont="1" applyBorder="1"/>
    <xf numFmtId="0" fontId="2" fillId="0" borderId="2" xfId="0" applyFont="1" applyBorder="1" applyAlignment="1">
      <alignment horizontal="center" vertical="center"/>
    </xf>
    <xf numFmtId="3" fontId="8" fillId="0" borderId="3" xfId="0" applyNumberFormat="1" applyFont="1" applyBorder="1"/>
    <xf numFmtId="0" fontId="4" fillId="5" borderId="6" xfId="0" applyFont="1" applyFill="1" applyBorder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center"/>
    </xf>
    <xf numFmtId="0" fontId="2" fillId="0" borderId="20" xfId="0" applyFont="1" applyBorder="1" applyAlignment="1">
      <alignment horizontal="left" vertical="top"/>
    </xf>
    <xf numFmtId="0" fontId="6" fillId="0" borderId="6" xfId="0" applyFont="1" applyBorder="1" applyAlignment="1">
      <alignment horizontal="center"/>
    </xf>
    <xf numFmtId="165" fontId="2" fillId="0" borderId="2" xfId="1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horizontal="left" vertical="center"/>
    </xf>
    <xf numFmtId="165" fontId="10" fillId="0" borderId="6" xfId="1" applyNumberFormat="1" applyFont="1" applyFill="1" applyBorder="1" applyAlignment="1">
      <alignment horizontal="right" vertical="center"/>
    </xf>
    <xf numFmtId="165" fontId="11" fillId="0" borderId="6" xfId="1" applyNumberFormat="1" applyFont="1" applyFill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5" fontId="2" fillId="0" borderId="1" xfId="1" applyNumberFormat="1" applyFont="1" applyBorder="1" applyAlignment="1">
      <alignment horizontal="left" vertical="center"/>
    </xf>
    <xf numFmtId="0" fontId="4" fillId="5" borderId="6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76D6FF"/>
      <color rgb="FFFF6CFE"/>
      <color rgb="FFFF00FF"/>
      <color rgb="FF0432FF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boychukmortgages.c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1465386</xdr:colOff>
      <xdr:row>0</xdr:row>
      <xdr:rowOff>40224</xdr:rowOff>
    </xdr:from>
    <xdr:to>
      <xdr:col>0</xdr:col>
      <xdr:colOff>4615962</xdr:colOff>
      <xdr:row>0</xdr:row>
      <xdr:rowOff>1193334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386" y="40224"/>
          <a:ext cx="3150576" cy="1153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7"/>
  <sheetViews>
    <sheetView tabSelected="1" zoomScale="80" zoomScaleNormal="80" workbookViewId="0">
      <selection activeCell="R8" sqref="R8"/>
    </sheetView>
  </sheetViews>
  <sheetFormatPr baseColWidth="10" defaultColWidth="10.83203125" defaultRowHeight="16" x14ac:dyDescent="0.2"/>
  <cols>
    <col min="1" max="1" width="80.83203125" style="20" customWidth="1"/>
    <col min="2" max="2" width="41.83203125" style="20" customWidth="1"/>
    <col min="3" max="3" width="41.33203125" style="20" customWidth="1"/>
    <col min="4" max="4" width="35.33203125" style="20" customWidth="1"/>
    <col min="5" max="5" width="44.83203125" style="20" customWidth="1"/>
    <col min="6" max="6" width="27.1640625" style="20" customWidth="1"/>
    <col min="7" max="7" width="22.6640625" style="20" customWidth="1"/>
    <col min="8" max="8" width="54.6640625" style="20" customWidth="1"/>
    <col min="9" max="9" width="26.6640625" style="20" customWidth="1"/>
    <col min="10" max="10" width="31" style="20" customWidth="1"/>
    <col min="11" max="11" width="54" style="20" customWidth="1"/>
    <col min="12" max="12" width="25.33203125" style="20" customWidth="1"/>
    <col min="13" max="13" width="29.6640625" style="20" customWidth="1"/>
    <col min="14" max="14" width="15.83203125" style="20" customWidth="1"/>
    <col min="15" max="15" width="24.5" style="20" customWidth="1"/>
    <col min="16" max="16" width="18.5" style="20" customWidth="1"/>
    <col min="17" max="17" width="22.83203125" style="20" customWidth="1"/>
    <col min="18" max="18" width="26.83203125" style="20" customWidth="1"/>
    <col min="19" max="19" width="27.5" style="20" customWidth="1"/>
    <col min="20" max="20" width="25.5" style="20" customWidth="1"/>
    <col min="21" max="21" width="25.33203125" style="20" customWidth="1"/>
    <col min="22" max="22" width="26.83203125" style="20" customWidth="1"/>
    <col min="23" max="23" width="26.5" style="20" customWidth="1"/>
    <col min="24" max="24" width="93.5" style="20" customWidth="1"/>
    <col min="25" max="16384" width="10.83203125" style="20"/>
  </cols>
  <sheetData>
    <row r="1" spans="1:24" ht="100" customHeight="1" thickBot="1" x14ac:dyDescent="0.6">
      <c r="A1" s="23"/>
      <c r="B1" s="24"/>
      <c r="C1" s="25"/>
      <c r="D1" s="26" t="s">
        <v>28</v>
      </c>
      <c r="E1" s="27"/>
      <c r="F1" s="27"/>
      <c r="G1" s="28"/>
      <c r="H1" s="22"/>
      <c r="I1" s="21"/>
    </row>
    <row r="2" spans="1:24" ht="29" thickBot="1" x14ac:dyDescent="0.3">
      <c r="A2" s="14" t="s">
        <v>0</v>
      </c>
      <c r="B2" s="29"/>
      <c r="C2" s="30"/>
      <c r="D2" s="31"/>
      <c r="E2" s="31"/>
      <c r="F2" s="31"/>
      <c r="G2" s="31"/>
      <c r="H2" s="30"/>
      <c r="I2" s="31"/>
      <c r="J2" s="30"/>
      <c r="K2" s="30"/>
      <c r="L2" s="30"/>
      <c r="M2" s="30"/>
      <c r="N2" s="30"/>
      <c r="O2" s="30"/>
      <c r="P2" s="30"/>
      <c r="Q2" s="30"/>
      <c r="R2" s="30"/>
      <c r="S2" s="32"/>
      <c r="T2" s="33"/>
      <c r="U2" s="33"/>
      <c r="V2" s="33"/>
      <c r="W2" s="33"/>
      <c r="X2" s="34"/>
    </row>
    <row r="3" spans="1:24" ht="24" thickBot="1" x14ac:dyDescent="0.3">
      <c r="B3" s="59"/>
      <c r="C3" s="91"/>
      <c r="D3" s="59"/>
      <c r="E3" s="59"/>
      <c r="F3" s="59"/>
      <c r="G3" s="59"/>
      <c r="H3" s="1"/>
      <c r="I3" s="59"/>
      <c r="J3" s="1"/>
      <c r="K3" s="1"/>
      <c r="L3" s="1"/>
      <c r="M3" s="56"/>
      <c r="N3" s="1"/>
      <c r="O3" s="1"/>
      <c r="P3" s="1"/>
      <c r="Q3" s="1"/>
      <c r="R3" s="1"/>
      <c r="S3" s="4"/>
      <c r="X3" s="36"/>
    </row>
    <row r="4" spans="1:24" ht="24" thickBot="1" x14ac:dyDescent="0.3">
      <c r="A4" s="107" t="s">
        <v>57</v>
      </c>
      <c r="B4" s="53"/>
      <c r="C4" s="54"/>
      <c r="D4" s="3"/>
      <c r="E4" s="54"/>
      <c r="F4" s="54"/>
      <c r="G4" s="3"/>
      <c r="H4" s="52"/>
      <c r="J4" s="3"/>
      <c r="K4" s="52"/>
      <c r="L4" s="61"/>
      <c r="M4" s="53"/>
      <c r="N4" s="3"/>
      <c r="O4" s="3"/>
      <c r="P4" s="3"/>
      <c r="Q4" s="3"/>
      <c r="R4" s="3"/>
      <c r="S4" s="4"/>
      <c r="X4" s="36"/>
    </row>
    <row r="5" spans="1:24" customFormat="1" ht="24" x14ac:dyDescent="0.3">
      <c r="A5" s="37" t="s">
        <v>1</v>
      </c>
      <c r="B5" s="53"/>
      <c r="C5" s="54" t="s">
        <v>2</v>
      </c>
      <c r="D5" s="3"/>
      <c r="E5" s="54" t="s">
        <v>3</v>
      </c>
      <c r="F5" s="54"/>
      <c r="G5" s="3"/>
      <c r="H5" s="52" t="s">
        <v>36</v>
      </c>
      <c r="J5" s="3"/>
      <c r="K5" s="52"/>
      <c r="L5" s="92"/>
      <c r="M5" s="53"/>
      <c r="N5" s="3"/>
      <c r="O5" s="3"/>
      <c r="P5" s="3"/>
      <c r="Q5" s="3"/>
      <c r="R5" s="3"/>
      <c r="S5" s="3"/>
      <c r="T5" s="93"/>
      <c r="X5" s="43"/>
    </row>
    <row r="6" spans="1:24" customFormat="1" ht="24" x14ac:dyDescent="0.3">
      <c r="A6" s="38"/>
      <c r="B6" s="56"/>
      <c r="E6" s="1"/>
      <c r="F6" s="1"/>
      <c r="G6" s="1"/>
      <c r="J6" s="1"/>
      <c r="K6" s="92"/>
      <c r="L6" s="92"/>
      <c r="M6" s="56"/>
      <c r="N6" s="1"/>
      <c r="O6" s="1"/>
      <c r="P6" s="1"/>
      <c r="Q6" s="1"/>
      <c r="R6" s="1"/>
      <c r="S6" s="1"/>
      <c r="T6" s="93"/>
      <c r="X6" s="43"/>
    </row>
    <row r="7" spans="1:24" customFormat="1" ht="24" x14ac:dyDescent="0.3">
      <c r="A7" s="118" t="s">
        <v>49</v>
      </c>
      <c r="B7" s="119">
        <v>0</v>
      </c>
      <c r="C7" s="2" t="s">
        <v>58</v>
      </c>
      <c r="D7" s="113">
        <v>0</v>
      </c>
      <c r="E7" s="2" t="s">
        <v>73</v>
      </c>
      <c r="F7" s="112">
        <v>0</v>
      </c>
      <c r="G7" s="20"/>
      <c r="H7" s="58" t="s">
        <v>76</v>
      </c>
      <c r="I7" s="81">
        <v>1</v>
      </c>
      <c r="J7" s="94" t="s">
        <v>64</v>
      </c>
      <c r="K7" s="58" t="s">
        <v>44</v>
      </c>
      <c r="L7" s="83">
        <f>AVERAGE(I7,I12,I17)</f>
        <v>1</v>
      </c>
      <c r="M7" s="94" t="s">
        <v>64</v>
      </c>
      <c r="N7" s="1"/>
      <c r="O7" s="1"/>
      <c r="P7" s="1"/>
      <c r="Q7" s="1"/>
      <c r="R7" s="1"/>
      <c r="S7" s="1"/>
      <c r="T7" s="93"/>
      <c r="X7" s="43"/>
    </row>
    <row r="8" spans="1:24" customFormat="1" ht="24" x14ac:dyDescent="0.3">
      <c r="A8" s="118" t="s">
        <v>50</v>
      </c>
      <c r="B8" s="119">
        <v>0</v>
      </c>
      <c r="C8" s="2" t="s">
        <v>58</v>
      </c>
      <c r="D8" s="113">
        <v>0</v>
      </c>
      <c r="E8" s="2" t="s">
        <v>73</v>
      </c>
      <c r="F8" s="112">
        <v>0</v>
      </c>
      <c r="G8" s="20"/>
      <c r="H8" s="2"/>
      <c r="I8" s="81">
        <v>2</v>
      </c>
      <c r="J8" s="94" t="s">
        <v>65</v>
      </c>
      <c r="K8" s="2"/>
      <c r="L8" s="84">
        <f>AVERAGE(I8,I13,I18)</f>
        <v>2</v>
      </c>
      <c r="M8" s="94" t="s">
        <v>65</v>
      </c>
      <c r="N8" s="1"/>
      <c r="O8" s="1"/>
      <c r="P8" s="1"/>
      <c r="Q8" s="1"/>
      <c r="R8" s="1"/>
      <c r="S8" s="1"/>
      <c r="T8" s="93"/>
      <c r="X8" s="43"/>
    </row>
    <row r="9" spans="1:24" customFormat="1" ht="24" x14ac:dyDescent="0.3">
      <c r="A9" s="118" t="s">
        <v>51</v>
      </c>
      <c r="B9" s="119">
        <v>0</v>
      </c>
      <c r="C9" s="2" t="s">
        <v>59</v>
      </c>
      <c r="D9" s="113">
        <v>0</v>
      </c>
      <c r="E9" s="2" t="s">
        <v>74</v>
      </c>
      <c r="F9" s="112">
        <v>0</v>
      </c>
      <c r="G9" s="20"/>
      <c r="H9" s="2"/>
      <c r="I9" s="81">
        <v>3</v>
      </c>
      <c r="J9" s="94" t="s">
        <v>66</v>
      </c>
      <c r="K9" s="2"/>
      <c r="L9" s="84">
        <f>AVERAGE(I9,I14,I19  )</f>
        <v>3</v>
      </c>
      <c r="M9" s="94" t="s">
        <v>66</v>
      </c>
      <c r="N9" s="1"/>
      <c r="O9" s="1"/>
      <c r="P9" s="1"/>
      <c r="Q9" s="1"/>
      <c r="R9" s="1"/>
      <c r="S9" s="1"/>
      <c r="T9" s="93"/>
      <c r="X9" s="43"/>
    </row>
    <row r="10" spans="1:24" customFormat="1" ht="24" x14ac:dyDescent="0.3">
      <c r="A10" s="118" t="s">
        <v>52</v>
      </c>
      <c r="B10" s="119">
        <v>0</v>
      </c>
      <c r="C10" s="2" t="s">
        <v>60</v>
      </c>
      <c r="D10" s="113">
        <v>0</v>
      </c>
      <c r="E10" s="2" t="s">
        <v>24</v>
      </c>
      <c r="F10" s="112">
        <v>0</v>
      </c>
      <c r="G10" s="20"/>
      <c r="H10" s="2"/>
      <c r="I10" s="81">
        <v>4</v>
      </c>
      <c r="J10" s="94" t="s">
        <v>66</v>
      </c>
      <c r="K10" s="2"/>
      <c r="L10" s="85">
        <f>AVERAGE(I10,I15,I20)</f>
        <v>4</v>
      </c>
      <c r="M10" s="94" t="s">
        <v>66</v>
      </c>
      <c r="N10" s="1"/>
      <c r="O10" s="1"/>
      <c r="P10" s="1"/>
      <c r="Q10" s="1"/>
      <c r="R10" s="1"/>
      <c r="S10" s="1"/>
      <c r="T10" s="93"/>
      <c r="X10" s="43"/>
    </row>
    <row r="11" spans="1:24" customFormat="1" ht="24" x14ac:dyDescent="0.3">
      <c r="A11" s="118" t="s">
        <v>53</v>
      </c>
      <c r="B11" s="119">
        <v>0</v>
      </c>
      <c r="C11" s="2" t="s">
        <v>61</v>
      </c>
      <c r="D11" s="112">
        <v>0</v>
      </c>
      <c r="E11" s="2" t="s">
        <v>75</v>
      </c>
      <c r="F11" s="112">
        <v>0</v>
      </c>
      <c r="G11" s="20"/>
      <c r="I11" s="95"/>
      <c r="J11" s="96"/>
      <c r="M11" s="97"/>
      <c r="N11" s="1"/>
      <c r="O11" s="1"/>
      <c r="P11" s="1"/>
      <c r="Q11" s="1"/>
      <c r="R11" s="1"/>
      <c r="S11" s="1"/>
      <c r="T11" s="93"/>
      <c r="X11" s="43"/>
    </row>
    <row r="12" spans="1:24" customFormat="1" ht="24" x14ac:dyDescent="0.3">
      <c r="A12" s="118" t="s">
        <v>54</v>
      </c>
      <c r="B12" s="119">
        <v>0</v>
      </c>
      <c r="C12" s="2" t="s">
        <v>62</v>
      </c>
      <c r="D12" s="113">
        <v>0</v>
      </c>
      <c r="E12" s="2" t="s">
        <v>24</v>
      </c>
      <c r="F12" s="112">
        <v>0</v>
      </c>
      <c r="G12" s="20"/>
      <c r="H12" s="58" t="s">
        <v>38</v>
      </c>
      <c r="I12" s="81">
        <v>1</v>
      </c>
      <c r="J12" s="94" t="s">
        <v>64</v>
      </c>
      <c r="M12" s="97"/>
      <c r="N12" s="1"/>
      <c r="O12" s="1"/>
      <c r="P12" s="1"/>
      <c r="Q12" s="1"/>
      <c r="R12" s="1"/>
      <c r="S12" s="1"/>
      <c r="T12" s="93"/>
      <c r="X12" s="43"/>
    </row>
    <row r="13" spans="1:24" customFormat="1" ht="24" x14ac:dyDescent="0.3">
      <c r="A13" s="118" t="s">
        <v>55</v>
      </c>
      <c r="B13" s="119">
        <v>0</v>
      </c>
      <c r="C13" s="2" t="s">
        <v>62</v>
      </c>
      <c r="D13" s="112">
        <v>0</v>
      </c>
      <c r="E13" s="2" t="s">
        <v>24</v>
      </c>
      <c r="F13" s="112">
        <v>0</v>
      </c>
      <c r="G13" s="20"/>
      <c r="H13" s="20"/>
      <c r="I13" s="81">
        <v>2</v>
      </c>
      <c r="J13" s="94" t="s">
        <v>65</v>
      </c>
      <c r="M13" s="97"/>
      <c r="N13" s="1"/>
      <c r="O13" s="1"/>
      <c r="P13" s="1"/>
      <c r="Q13" s="1"/>
      <c r="R13" s="1"/>
      <c r="S13" s="1"/>
      <c r="T13" s="93"/>
      <c r="X13" s="43"/>
    </row>
    <row r="14" spans="1:24" customFormat="1" ht="24" x14ac:dyDescent="0.3">
      <c r="A14" s="118" t="s">
        <v>56</v>
      </c>
      <c r="B14" s="119">
        <v>0</v>
      </c>
      <c r="C14" s="2" t="s">
        <v>63</v>
      </c>
      <c r="D14" s="113">
        <v>0</v>
      </c>
      <c r="E14" s="2" t="s">
        <v>24</v>
      </c>
      <c r="F14" s="112">
        <v>0</v>
      </c>
      <c r="G14" s="20"/>
      <c r="H14" s="20"/>
      <c r="I14" s="81">
        <v>3</v>
      </c>
      <c r="J14" s="94" t="s">
        <v>66</v>
      </c>
      <c r="K14" s="92"/>
      <c r="L14" s="92"/>
      <c r="M14" s="98"/>
      <c r="N14" s="1"/>
      <c r="O14" s="1"/>
      <c r="P14" s="1"/>
      <c r="Q14" s="1"/>
      <c r="R14" s="1"/>
      <c r="S14" s="1"/>
      <c r="T14" s="93"/>
      <c r="X14" s="43"/>
    </row>
    <row r="15" spans="1:24" customFormat="1" ht="24" x14ac:dyDescent="0.3">
      <c r="A15" s="118" t="s">
        <v>5</v>
      </c>
      <c r="B15" s="119">
        <v>0</v>
      </c>
      <c r="C15" s="2" t="s">
        <v>63</v>
      </c>
      <c r="D15" s="112">
        <v>0</v>
      </c>
      <c r="E15" s="2" t="s">
        <v>24</v>
      </c>
      <c r="F15" s="112">
        <v>0</v>
      </c>
      <c r="G15" s="20"/>
      <c r="H15" s="20"/>
      <c r="I15" s="81">
        <v>4</v>
      </c>
      <c r="J15" s="94" t="s">
        <v>66</v>
      </c>
      <c r="M15" s="97"/>
      <c r="N15" s="1"/>
      <c r="O15" s="1"/>
      <c r="P15" s="1"/>
      <c r="Q15" s="1"/>
      <c r="R15" s="1"/>
      <c r="S15" s="1"/>
      <c r="T15" s="93"/>
      <c r="X15" s="43"/>
    </row>
    <row r="16" spans="1:24" customFormat="1" ht="24" x14ac:dyDescent="0.3">
      <c r="A16" s="35" t="s">
        <v>5</v>
      </c>
      <c r="B16" s="44">
        <v>0</v>
      </c>
      <c r="C16" s="2" t="s">
        <v>47</v>
      </c>
      <c r="D16" s="112">
        <f>SUM(V37)</f>
        <v>0</v>
      </c>
      <c r="E16" s="2" t="s">
        <v>72</v>
      </c>
      <c r="F16" s="112">
        <f>SUM(W37)</f>
        <v>0</v>
      </c>
      <c r="G16" s="20"/>
      <c r="H16" s="20"/>
      <c r="I16" s="82"/>
      <c r="J16" s="94"/>
      <c r="M16" s="97"/>
      <c r="N16" s="1"/>
      <c r="O16" s="1"/>
      <c r="P16" s="1"/>
      <c r="Q16" s="1"/>
      <c r="R16" s="1"/>
      <c r="S16" s="1"/>
      <c r="T16" s="93"/>
      <c r="X16" s="43"/>
    </row>
    <row r="17" spans="1:24" customFormat="1" ht="24" x14ac:dyDescent="0.3">
      <c r="A17" s="35" t="s">
        <v>25</v>
      </c>
      <c r="B17" s="112">
        <f>SUM(C37)</f>
        <v>850000</v>
      </c>
      <c r="C17" s="2" t="s">
        <v>37</v>
      </c>
      <c r="D17" s="112">
        <f>SUM(H37)</f>
        <v>485000</v>
      </c>
      <c r="E17" s="2" t="s">
        <v>35</v>
      </c>
      <c r="F17" s="112">
        <f>T37</f>
        <v>-1125</v>
      </c>
      <c r="G17" s="20"/>
      <c r="H17" s="58" t="s">
        <v>43</v>
      </c>
      <c r="I17" s="81">
        <v>1</v>
      </c>
      <c r="J17" s="94" t="s">
        <v>64</v>
      </c>
      <c r="M17" s="97"/>
      <c r="N17" s="1"/>
      <c r="O17" s="1"/>
      <c r="P17" s="1"/>
      <c r="Q17" s="1"/>
      <c r="R17" s="1"/>
      <c r="S17" s="1"/>
      <c r="T17" s="93"/>
      <c r="X17" s="43"/>
    </row>
    <row r="18" spans="1:24" customFormat="1" ht="25" thickBot="1" x14ac:dyDescent="0.35">
      <c r="A18" s="39"/>
      <c r="B18" s="99"/>
      <c r="C18" s="4"/>
      <c r="D18" s="99"/>
      <c r="E18" s="57"/>
      <c r="F18" s="99"/>
      <c r="G18" s="20"/>
      <c r="H18" s="20"/>
      <c r="I18" s="81">
        <v>2</v>
      </c>
      <c r="J18" s="94" t="s">
        <v>65</v>
      </c>
      <c r="M18" s="97"/>
      <c r="N18" s="1"/>
      <c r="O18" s="1"/>
      <c r="P18" s="1"/>
      <c r="Q18" s="1"/>
      <c r="R18" s="1"/>
      <c r="S18" s="1"/>
      <c r="T18" s="93"/>
      <c r="X18" s="43"/>
    </row>
    <row r="19" spans="1:24" customFormat="1" ht="25" thickBot="1" x14ac:dyDescent="0.35">
      <c r="A19" s="116" t="s">
        <v>6</v>
      </c>
      <c r="B19" s="114">
        <f>SUM(B7:B17)</f>
        <v>850000</v>
      </c>
      <c r="C19" s="117" t="s">
        <v>7</v>
      </c>
      <c r="D19" s="115">
        <f>SUM(D7:D17)</f>
        <v>485000</v>
      </c>
      <c r="E19" s="117" t="s">
        <v>48</v>
      </c>
      <c r="F19" s="115">
        <f>SUM(F7:F17)</f>
        <v>-1125</v>
      </c>
      <c r="G19" s="20"/>
      <c r="H19" s="20"/>
      <c r="I19" s="81">
        <v>3</v>
      </c>
      <c r="J19" s="94" t="s">
        <v>66</v>
      </c>
      <c r="M19" s="97"/>
      <c r="N19" s="3"/>
      <c r="O19" s="3"/>
      <c r="P19" s="3"/>
      <c r="Q19" s="3"/>
      <c r="R19" s="3"/>
      <c r="S19" s="3"/>
      <c r="T19" s="93"/>
      <c r="X19" s="43"/>
    </row>
    <row r="20" spans="1:24" customFormat="1" ht="24" x14ac:dyDescent="0.3">
      <c r="A20" s="35"/>
      <c r="B20" s="6"/>
      <c r="C20" s="2"/>
      <c r="D20" s="5"/>
      <c r="E20" s="5"/>
      <c r="F20" s="5"/>
      <c r="G20" s="2"/>
      <c r="H20" s="20"/>
      <c r="I20" s="81">
        <v>4</v>
      </c>
      <c r="J20" s="94" t="s">
        <v>66</v>
      </c>
      <c r="M20" s="97"/>
      <c r="N20" s="1"/>
      <c r="O20" s="1"/>
      <c r="P20" s="1"/>
      <c r="Q20" s="1"/>
      <c r="R20" s="1"/>
      <c r="S20" s="1"/>
      <c r="T20" s="93"/>
      <c r="X20" s="43"/>
    </row>
    <row r="21" spans="1:24" customFormat="1" ht="24" x14ac:dyDescent="0.3">
      <c r="A21" s="45"/>
      <c r="B21" s="6"/>
      <c r="C21" s="60">
        <f>+B21</f>
        <v>0</v>
      </c>
      <c r="D21" s="5"/>
      <c r="G21" s="5"/>
      <c r="H21" s="2"/>
      <c r="I21" s="5"/>
      <c r="J21" s="1"/>
      <c r="K21" s="1"/>
      <c r="L21" s="1"/>
      <c r="M21" s="1"/>
      <c r="N21" s="1"/>
      <c r="O21" s="1"/>
      <c r="P21" s="1"/>
      <c r="Q21" s="1"/>
      <c r="R21" s="1"/>
      <c r="S21" s="1"/>
      <c r="T21" s="93"/>
      <c r="X21" s="43"/>
    </row>
    <row r="22" spans="1:24" customFormat="1" ht="25" thickBot="1" x14ac:dyDescent="0.35">
      <c r="A22" s="35"/>
      <c r="B22" s="6"/>
      <c r="C22" s="2"/>
      <c r="D22" s="5"/>
      <c r="E22" s="5"/>
      <c r="F22" s="5"/>
      <c r="G22" s="5"/>
      <c r="H22" s="2"/>
      <c r="I22" s="5"/>
      <c r="J22" s="1"/>
      <c r="K22" s="1"/>
      <c r="L22" s="1"/>
      <c r="M22" s="1"/>
      <c r="N22" s="1"/>
      <c r="O22" s="1"/>
      <c r="P22" s="1"/>
      <c r="Q22" s="1"/>
      <c r="R22" s="1"/>
      <c r="S22" s="1"/>
      <c r="T22" s="93"/>
      <c r="X22" s="43"/>
    </row>
    <row r="23" spans="1:24" s="47" customFormat="1" ht="29" thickBot="1" x14ac:dyDescent="0.3">
      <c r="A23" s="46" t="s">
        <v>8</v>
      </c>
      <c r="B23" s="70" t="s">
        <v>9</v>
      </c>
      <c r="C23" s="74" t="s">
        <v>10</v>
      </c>
      <c r="D23" s="70" t="s">
        <v>11</v>
      </c>
      <c r="E23" s="70" t="s">
        <v>33</v>
      </c>
      <c r="F23" s="90" t="s">
        <v>27</v>
      </c>
      <c r="G23" s="70" t="s">
        <v>45</v>
      </c>
      <c r="H23" s="68" t="s">
        <v>26</v>
      </c>
      <c r="I23" s="70" t="s">
        <v>12</v>
      </c>
      <c r="J23" s="68" t="s">
        <v>13</v>
      </c>
      <c r="K23" s="67" t="s">
        <v>14</v>
      </c>
      <c r="L23" s="67" t="s">
        <v>15</v>
      </c>
      <c r="M23" s="67" t="s">
        <v>16</v>
      </c>
      <c r="N23" s="67" t="s">
        <v>17</v>
      </c>
      <c r="O23" s="67" t="s">
        <v>18</v>
      </c>
      <c r="P23" s="67" t="s">
        <v>39</v>
      </c>
      <c r="Q23" s="67" t="s">
        <v>19</v>
      </c>
      <c r="R23" s="67" t="s">
        <v>40</v>
      </c>
      <c r="S23" s="66" t="s">
        <v>34</v>
      </c>
      <c r="T23" s="66" t="s">
        <v>20</v>
      </c>
      <c r="U23" s="102" t="s">
        <v>29</v>
      </c>
      <c r="V23" s="102" t="s">
        <v>30</v>
      </c>
      <c r="W23" s="102" t="s">
        <v>46</v>
      </c>
      <c r="X23" s="120" t="s">
        <v>42</v>
      </c>
    </row>
    <row r="24" spans="1:24" customFormat="1" ht="24" thickBot="1" x14ac:dyDescent="0.3">
      <c r="A24" s="20"/>
      <c r="B24" s="110"/>
      <c r="C24" s="73"/>
      <c r="D24" s="72"/>
      <c r="E24" s="72"/>
      <c r="F24" s="86"/>
      <c r="G24" s="72"/>
      <c r="H24" s="71"/>
      <c r="I24" s="69"/>
      <c r="J24" s="64"/>
      <c r="K24" s="19"/>
      <c r="L24" s="19"/>
      <c r="M24" s="19"/>
      <c r="N24" s="19"/>
      <c r="O24" s="19"/>
      <c r="P24" s="19"/>
      <c r="Q24" s="19"/>
      <c r="R24" s="19"/>
      <c r="S24" s="19"/>
      <c r="T24" s="65"/>
      <c r="U24" s="64"/>
      <c r="V24" s="64"/>
      <c r="W24" s="64"/>
      <c r="X24" s="121"/>
    </row>
    <row r="25" spans="1:24" customFormat="1" ht="24" thickBot="1" x14ac:dyDescent="0.3">
      <c r="A25" s="111" t="s">
        <v>32</v>
      </c>
      <c r="B25" s="7" t="s">
        <v>68</v>
      </c>
      <c r="C25" s="12">
        <v>550000</v>
      </c>
      <c r="D25" s="105"/>
      <c r="E25" s="8" t="s">
        <v>71</v>
      </c>
      <c r="F25" s="87">
        <v>46403</v>
      </c>
      <c r="G25" s="8" t="s">
        <v>69</v>
      </c>
      <c r="H25" s="9">
        <v>300000</v>
      </c>
      <c r="I25" s="48">
        <v>44577</v>
      </c>
      <c r="J25" s="10">
        <v>2000</v>
      </c>
      <c r="K25" s="18">
        <v>200</v>
      </c>
      <c r="L25" s="18">
        <v>100</v>
      </c>
      <c r="M25" s="18">
        <v>50</v>
      </c>
      <c r="N25" s="18">
        <v>0</v>
      </c>
      <c r="O25" s="18">
        <v>0</v>
      </c>
      <c r="P25" s="18">
        <v>0</v>
      </c>
      <c r="Q25" s="18">
        <v>0</v>
      </c>
      <c r="R25" s="18">
        <f>SUM(J25:Q25)</f>
        <v>2350</v>
      </c>
      <c r="S25" s="18">
        <v>0</v>
      </c>
      <c r="T25" s="11">
        <f>S25-R25</f>
        <v>-2350</v>
      </c>
      <c r="U25" s="62">
        <v>25000</v>
      </c>
      <c r="V25" s="62">
        <v>0</v>
      </c>
      <c r="W25" s="62">
        <v>0</v>
      </c>
      <c r="X25" s="122"/>
    </row>
    <row r="26" spans="1:24" customFormat="1" ht="23" x14ac:dyDescent="0.25">
      <c r="A26" s="39"/>
      <c r="B26" s="7" t="s">
        <v>4</v>
      </c>
      <c r="C26" s="12" t="s">
        <v>4</v>
      </c>
      <c r="D26" s="105" t="s">
        <v>4</v>
      </c>
      <c r="E26" s="8"/>
      <c r="F26" s="88"/>
      <c r="G26" s="8"/>
      <c r="H26" s="9" t="s">
        <v>4</v>
      </c>
      <c r="I26" s="48"/>
      <c r="J26" s="10"/>
      <c r="K26" s="18"/>
      <c r="L26" s="18"/>
      <c r="M26" s="18"/>
      <c r="N26" s="18"/>
      <c r="O26" s="18"/>
      <c r="P26" s="18"/>
      <c r="Q26" s="18"/>
      <c r="R26" s="18"/>
      <c r="S26" s="18"/>
      <c r="T26" s="11"/>
      <c r="U26" s="63"/>
      <c r="V26" s="63"/>
      <c r="W26" s="63"/>
      <c r="X26" s="123"/>
    </row>
    <row r="27" spans="1:24" customFormat="1" ht="24" thickBot="1" x14ac:dyDescent="0.3">
      <c r="A27" s="20"/>
      <c r="B27" s="108" t="s">
        <v>4</v>
      </c>
      <c r="C27" s="12" t="s">
        <v>4</v>
      </c>
      <c r="D27" s="105" t="s">
        <v>4</v>
      </c>
      <c r="E27" s="8"/>
      <c r="F27" s="88"/>
      <c r="G27" s="8"/>
      <c r="H27" s="9" t="s">
        <v>4</v>
      </c>
      <c r="I27" s="48"/>
      <c r="J27" s="10"/>
      <c r="K27" s="18"/>
      <c r="L27" s="18"/>
      <c r="M27" s="18"/>
      <c r="N27" s="18"/>
      <c r="O27" s="18"/>
      <c r="P27" s="18"/>
      <c r="Q27" s="18"/>
      <c r="R27" s="18"/>
      <c r="S27" s="18"/>
      <c r="T27" s="11"/>
      <c r="U27" s="63"/>
      <c r="V27" s="63"/>
      <c r="W27" s="63"/>
      <c r="X27" s="123"/>
    </row>
    <row r="28" spans="1:24" customFormat="1" ht="24" thickBot="1" x14ac:dyDescent="0.3">
      <c r="A28" s="109" t="s">
        <v>31</v>
      </c>
      <c r="B28" s="7" t="s">
        <v>67</v>
      </c>
      <c r="C28" s="12">
        <v>300000</v>
      </c>
      <c r="D28" s="105"/>
      <c r="E28" s="8" t="s">
        <v>70</v>
      </c>
      <c r="F28" s="87">
        <v>45899</v>
      </c>
      <c r="G28" s="8" t="s">
        <v>41</v>
      </c>
      <c r="H28" s="9">
        <v>185000</v>
      </c>
      <c r="I28" s="48">
        <v>44803</v>
      </c>
      <c r="J28" s="10">
        <v>1000</v>
      </c>
      <c r="K28" s="18">
        <v>150</v>
      </c>
      <c r="L28" s="18">
        <v>100</v>
      </c>
      <c r="M28" s="18">
        <v>50</v>
      </c>
      <c r="N28" s="18">
        <v>275</v>
      </c>
      <c r="O28" s="18">
        <v>0</v>
      </c>
      <c r="P28" s="18">
        <v>0</v>
      </c>
      <c r="Q28" s="18">
        <v>0</v>
      </c>
      <c r="R28" s="18">
        <f>SUM(J28:Q28)</f>
        <v>1575</v>
      </c>
      <c r="S28" s="18">
        <v>2800</v>
      </c>
      <c r="T28" s="11">
        <f>S28-R28</f>
        <v>1225</v>
      </c>
      <c r="U28" s="62">
        <v>0</v>
      </c>
      <c r="V28" s="62">
        <v>0</v>
      </c>
      <c r="W28" s="62">
        <v>0</v>
      </c>
      <c r="X28" s="122"/>
    </row>
    <row r="29" spans="1:24" customFormat="1" ht="23" x14ac:dyDescent="0.25">
      <c r="A29" s="39"/>
      <c r="B29" s="7"/>
      <c r="C29" s="12"/>
      <c r="D29" s="105"/>
      <c r="E29" s="8"/>
      <c r="F29" s="100"/>
      <c r="G29" s="8"/>
      <c r="H29" s="9"/>
      <c r="I29" s="48"/>
      <c r="J29" s="10"/>
      <c r="K29" s="18"/>
      <c r="L29" s="18"/>
      <c r="M29" s="18"/>
      <c r="N29" s="18"/>
      <c r="O29" s="18"/>
      <c r="P29" s="18"/>
      <c r="Q29" s="18"/>
      <c r="R29" s="18"/>
      <c r="S29" s="18"/>
      <c r="T29" s="11"/>
      <c r="U29" s="62"/>
      <c r="V29" s="62"/>
      <c r="W29" s="62"/>
      <c r="X29" s="123"/>
    </row>
    <row r="30" spans="1:24" customFormat="1" ht="23" x14ac:dyDescent="0.25">
      <c r="A30" s="39"/>
      <c r="B30" s="7"/>
      <c r="C30" s="12"/>
      <c r="D30" s="105"/>
      <c r="E30" s="8"/>
      <c r="F30" s="100"/>
      <c r="G30" s="8"/>
      <c r="H30" s="9"/>
      <c r="I30" s="48"/>
      <c r="J30" s="10"/>
      <c r="K30" s="18"/>
      <c r="L30" s="18"/>
      <c r="M30" s="18"/>
      <c r="N30" s="18"/>
      <c r="O30" s="18"/>
      <c r="P30" s="18"/>
      <c r="Q30" s="18"/>
      <c r="R30" s="18"/>
      <c r="S30" s="18"/>
      <c r="T30" s="11"/>
      <c r="U30" s="62"/>
      <c r="V30" s="62"/>
      <c r="W30" s="62"/>
      <c r="X30" s="122"/>
    </row>
    <row r="31" spans="1:24" customFormat="1" ht="23" x14ac:dyDescent="0.25">
      <c r="A31" s="39"/>
      <c r="B31" s="7" t="s">
        <v>4</v>
      </c>
      <c r="C31" s="12" t="s">
        <v>4</v>
      </c>
      <c r="D31" s="105" t="s">
        <v>4</v>
      </c>
      <c r="E31" s="8"/>
      <c r="F31" s="88"/>
      <c r="G31" s="8"/>
      <c r="H31" s="9" t="s">
        <v>4</v>
      </c>
      <c r="I31" s="48"/>
      <c r="J31" s="10"/>
      <c r="K31" s="18"/>
      <c r="L31" s="18"/>
      <c r="M31" s="18"/>
      <c r="N31" s="18"/>
      <c r="O31" s="18"/>
      <c r="P31" s="18"/>
      <c r="Q31" s="18"/>
      <c r="R31" s="18"/>
      <c r="S31" s="18"/>
      <c r="T31" s="11"/>
      <c r="U31" s="63"/>
      <c r="V31" s="63"/>
      <c r="W31" s="63"/>
      <c r="X31" s="123"/>
    </row>
    <row r="32" spans="1:24" customFormat="1" ht="23" x14ac:dyDescent="0.25">
      <c r="A32" s="39"/>
      <c r="B32" s="7"/>
      <c r="C32" s="12"/>
      <c r="D32" s="105"/>
      <c r="E32" s="8"/>
      <c r="F32" s="89"/>
      <c r="G32" s="8"/>
      <c r="H32" s="9"/>
      <c r="I32" s="48"/>
      <c r="J32" s="10"/>
      <c r="K32" s="18"/>
      <c r="L32" s="18"/>
      <c r="M32" s="18"/>
      <c r="N32" s="18"/>
      <c r="O32" s="18"/>
      <c r="P32" s="18"/>
      <c r="Q32" s="18"/>
      <c r="R32" s="18"/>
      <c r="S32" s="18"/>
      <c r="T32" s="11"/>
      <c r="U32" s="62"/>
      <c r="V32" s="62"/>
      <c r="W32" s="62"/>
      <c r="X32" s="122"/>
    </row>
    <row r="33" spans="1:24" customFormat="1" ht="23" x14ac:dyDescent="0.25">
      <c r="A33" s="39"/>
      <c r="B33" s="7"/>
      <c r="C33" s="12"/>
      <c r="D33" s="8"/>
      <c r="E33" s="8"/>
      <c r="F33" s="89"/>
      <c r="G33" s="8"/>
      <c r="H33" s="9"/>
      <c r="I33" s="48"/>
      <c r="J33" s="10"/>
      <c r="K33" s="18"/>
      <c r="L33" s="18"/>
      <c r="M33" s="18"/>
      <c r="N33" s="18"/>
      <c r="O33" s="18"/>
      <c r="P33" s="18"/>
      <c r="Q33" s="18"/>
      <c r="R33" s="18"/>
      <c r="S33" s="18"/>
      <c r="T33" s="11"/>
      <c r="U33" s="62"/>
      <c r="V33" s="62"/>
      <c r="W33" s="62"/>
      <c r="X33" s="123"/>
    </row>
    <row r="34" spans="1:24" customFormat="1" ht="23" x14ac:dyDescent="0.25">
      <c r="A34" s="39"/>
      <c r="B34" s="7" t="s">
        <v>4</v>
      </c>
      <c r="C34" s="12" t="s">
        <v>4</v>
      </c>
      <c r="D34" s="8" t="s">
        <v>4</v>
      </c>
      <c r="E34" s="8"/>
      <c r="F34" s="88"/>
      <c r="G34" s="8"/>
      <c r="H34" s="9" t="s">
        <v>4</v>
      </c>
      <c r="I34" s="48"/>
      <c r="J34" s="10"/>
      <c r="K34" s="18"/>
      <c r="L34" s="18"/>
      <c r="M34" s="18"/>
      <c r="N34" s="18"/>
      <c r="O34" s="18"/>
      <c r="P34" s="18"/>
      <c r="Q34" s="18"/>
      <c r="R34" s="18"/>
      <c r="S34" s="18"/>
      <c r="T34" s="11"/>
      <c r="U34" s="63"/>
      <c r="V34" s="63"/>
      <c r="W34" s="63"/>
      <c r="X34" s="123"/>
    </row>
    <row r="35" spans="1:24" customFormat="1" ht="23" x14ac:dyDescent="0.25">
      <c r="A35" s="39"/>
      <c r="B35" s="7" t="s">
        <v>4</v>
      </c>
      <c r="C35" s="12" t="s">
        <v>4</v>
      </c>
      <c r="D35" s="8" t="s">
        <v>4</v>
      </c>
      <c r="E35" s="8"/>
      <c r="F35" s="88"/>
      <c r="G35" s="8"/>
      <c r="H35" s="9" t="s">
        <v>4</v>
      </c>
      <c r="I35" s="48"/>
      <c r="J35" s="10"/>
      <c r="K35" s="18"/>
      <c r="L35" s="18"/>
      <c r="M35" s="18"/>
      <c r="N35" s="18"/>
      <c r="O35" s="18"/>
      <c r="P35" s="18"/>
      <c r="Q35" s="18"/>
      <c r="R35" s="18"/>
      <c r="S35" s="18"/>
      <c r="T35" s="11"/>
      <c r="U35" s="63"/>
      <c r="V35" s="63"/>
      <c r="W35" s="63"/>
      <c r="X35" s="123"/>
    </row>
    <row r="36" spans="1:24" customFormat="1" ht="24" thickBot="1" x14ac:dyDescent="0.3">
      <c r="A36" s="39"/>
      <c r="B36" s="7" t="s">
        <v>4</v>
      </c>
      <c r="C36" s="12" t="s">
        <v>4</v>
      </c>
      <c r="D36" s="8" t="s">
        <v>4</v>
      </c>
      <c r="E36" s="8"/>
      <c r="F36" s="88"/>
      <c r="G36" s="8"/>
      <c r="H36" s="9" t="s">
        <v>4</v>
      </c>
      <c r="I36" s="48"/>
      <c r="J36" s="10"/>
      <c r="K36" s="18"/>
      <c r="L36" s="18"/>
      <c r="M36" s="18"/>
      <c r="N36" s="18"/>
      <c r="O36" s="18"/>
      <c r="P36" s="18"/>
      <c r="Q36" s="18"/>
      <c r="R36" s="18"/>
      <c r="S36" s="18"/>
      <c r="T36" s="11"/>
      <c r="U36" s="103"/>
      <c r="V36" s="103"/>
      <c r="W36" s="103"/>
      <c r="X36" s="123"/>
    </row>
    <row r="37" spans="1:24" customFormat="1" ht="25" thickBot="1" x14ac:dyDescent="0.35">
      <c r="A37" s="39"/>
      <c r="B37" s="80" t="s">
        <v>21</v>
      </c>
      <c r="C37" s="79">
        <f>SUM(C24:C36)</f>
        <v>850000</v>
      </c>
      <c r="D37" s="3"/>
      <c r="E37" s="3"/>
      <c r="F37" s="101"/>
      <c r="G37" s="3"/>
      <c r="H37" s="78">
        <f>SUM(H24:H36)</f>
        <v>485000</v>
      </c>
      <c r="I37" s="55"/>
      <c r="J37" s="77">
        <f t="shared" ref="J37:R37" si="0">SUM(J24:J36)</f>
        <v>3000</v>
      </c>
      <c r="K37" s="77">
        <f t="shared" si="0"/>
        <v>350</v>
      </c>
      <c r="L37" s="77">
        <f t="shared" si="0"/>
        <v>200</v>
      </c>
      <c r="M37" s="77">
        <f t="shared" si="0"/>
        <v>100</v>
      </c>
      <c r="N37" s="77">
        <f t="shared" si="0"/>
        <v>275</v>
      </c>
      <c r="O37" s="77">
        <f t="shared" si="0"/>
        <v>0</v>
      </c>
      <c r="P37" s="77">
        <f t="shared" si="0"/>
        <v>0</v>
      </c>
      <c r="Q37" s="77">
        <f t="shared" si="0"/>
        <v>0</v>
      </c>
      <c r="R37" s="76">
        <f t="shared" si="0"/>
        <v>3925</v>
      </c>
      <c r="S37" s="75">
        <f>SUM(S24:S36)</f>
        <v>2800</v>
      </c>
      <c r="T37" s="75">
        <f>SUM(T24:T36)</f>
        <v>-1125</v>
      </c>
      <c r="U37" s="104">
        <f>SUM(U24:U36)</f>
        <v>25000</v>
      </c>
      <c r="V37" s="106">
        <f>SUM(V24:V36)</f>
        <v>0</v>
      </c>
      <c r="W37" s="106">
        <f>SUM(W24:W36)</f>
        <v>0</v>
      </c>
      <c r="X37" s="124"/>
    </row>
    <row r="38" spans="1:24" customFormat="1" ht="24" x14ac:dyDescent="0.3">
      <c r="A38" s="39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93"/>
      <c r="U38" s="4"/>
      <c r="W38" s="4"/>
      <c r="X38" s="43"/>
    </row>
    <row r="39" spans="1:24" customFormat="1" ht="24" x14ac:dyDescent="0.3">
      <c r="A39" s="39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93"/>
      <c r="U39" s="4"/>
      <c r="X39" s="43"/>
    </row>
    <row r="40" spans="1:24" customFormat="1" ht="24" x14ac:dyDescent="0.3">
      <c r="A40" s="39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93"/>
      <c r="X40" s="43"/>
    </row>
    <row r="41" spans="1:24" customFormat="1" ht="25" thickBot="1" x14ac:dyDescent="0.35">
      <c r="A41" s="39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93"/>
      <c r="X41" s="43"/>
    </row>
    <row r="42" spans="1:24" customFormat="1" ht="31" thickBot="1" x14ac:dyDescent="0.35">
      <c r="A42" s="39"/>
      <c r="B42" s="15" t="s">
        <v>22</v>
      </c>
      <c r="C42" s="16">
        <f>B19-D19</f>
        <v>365000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93"/>
      <c r="X42" s="43"/>
    </row>
    <row r="43" spans="1:24" customFormat="1" ht="31" thickBot="1" x14ac:dyDescent="0.35">
      <c r="A43" s="40"/>
      <c r="B43" s="17" t="s">
        <v>23</v>
      </c>
      <c r="C43" s="16">
        <f>F19</f>
        <v>-1125</v>
      </c>
      <c r="D43" s="41"/>
      <c r="E43" s="41"/>
      <c r="F43" s="41"/>
      <c r="G43" s="41"/>
      <c r="H43" s="41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9"/>
      <c r="U43" s="50"/>
      <c r="V43" s="50"/>
      <c r="W43" s="50"/>
      <c r="X43" s="51"/>
    </row>
    <row r="44" spans="1:24" ht="23" x14ac:dyDescent="0.25">
      <c r="A44" s="4"/>
      <c r="B44" s="3"/>
      <c r="C44" s="3"/>
      <c r="D44" s="13"/>
      <c r="E44" s="13"/>
      <c r="F44" s="13"/>
      <c r="G44" s="13"/>
      <c r="H44" s="1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24" ht="23" x14ac:dyDescent="0.25">
      <c r="A45" s="4"/>
      <c r="D45" s="13" t="s">
        <v>4</v>
      </c>
      <c r="E45" s="13"/>
      <c r="F45" s="13"/>
      <c r="G45" s="13"/>
      <c r="H45" s="1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24" ht="23" x14ac:dyDescent="0.25">
      <c r="A46" s="4"/>
      <c r="D46" s="13" t="s">
        <v>4</v>
      </c>
      <c r="E46" s="13"/>
      <c r="F46" s="13"/>
      <c r="G46" s="13"/>
      <c r="H46" s="1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24" ht="23" x14ac:dyDescent="0.25">
      <c r="A47" s="4"/>
      <c r="B47" s="4"/>
      <c r="C47" s="2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2021-11-21T22:53:24Z</dcterms:created>
  <dcterms:modified xsi:type="dcterms:W3CDTF">2022-12-24T01:03:02Z</dcterms:modified>
</cp:coreProperties>
</file>